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vanja.dumeljic\Desktop\13SER010721 TD Works European Progress ver.4\WORD 13SER010721 TD Works European Progress ver.4\2. TD Lot 1 - Novi Pazar\Volume 4\"/>
    </mc:Choice>
  </mc:AlternateContent>
  <bookViews>
    <workbookView xWindow="13605" yWindow="1395" windowWidth="26565" windowHeight="20715"/>
  </bookViews>
  <sheets>
    <sheet name="Volume 4.2.3" sheetId="1" r:id="rId1"/>
  </sheets>
  <definedNames>
    <definedName name="_xlnm.Print_Area" localSheetId="0">'Volume 4.2.3'!$A$1:$G$931</definedName>
    <definedName name="_xlnm.Print_Titles" localSheetId="0">'Volume 4.2.3'!$4:$5</definedName>
  </definedNames>
  <calcPr calcId="152511" fullPrecision="0"/>
  <extLst>
    <ext xmlns:mx="http://schemas.microsoft.com/office/mac/excel/2008/main" uri="{7523E5D3-25F3-A5E0-1632-64F254C22452}">
      <mx:ArchID Flags="2"/>
    </ext>
  </extLst>
</workbook>
</file>

<file path=xl/calcChain.xml><?xml version="1.0" encoding="utf-8"?>
<calcChain xmlns="http://schemas.openxmlformats.org/spreadsheetml/2006/main">
  <c r="G19" i="1" l="1"/>
  <c r="G20" i="1"/>
  <c r="G21" i="1"/>
  <c r="G22" i="1"/>
  <c r="G23" i="1"/>
  <c r="G24" i="1"/>
  <c r="G25" i="1"/>
  <c r="G26" i="1"/>
  <c r="G27" i="1"/>
  <c r="G201" i="1"/>
  <c r="G30" i="1"/>
  <c r="G31" i="1"/>
  <c r="G33" i="1"/>
  <c r="G34" i="1"/>
  <c r="G35" i="1"/>
  <c r="G36" i="1"/>
  <c r="G37" i="1"/>
  <c r="G38" i="1"/>
  <c r="G39" i="1"/>
  <c r="G40" i="1"/>
  <c r="G41" i="1"/>
  <c r="G42" i="1"/>
  <c r="G43" i="1"/>
  <c r="G44" i="1"/>
  <c r="G45" i="1"/>
  <c r="G46" i="1"/>
  <c r="G203" i="1"/>
  <c r="G49" i="1"/>
  <c r="G50" i="1"/>
  <c r="G51" i="1"/>
  <c r="G205" i="1"/>
  <c r="G54" i="1"/>
  <c r="G57" i="1"/>
  <c r="G58" i="1"/>
  <c r="G60" i="1"/>
  <c r="G62" i="1"/>
  <c r="G63" i="1"/>
  <c r="G64" i="1"/>
  <c r="G65" i="1"/>
  <c r="G66" i="1"/>
  <c r="G207" i="1"/>
  <c r="G69" i="1"/>
  <c r="G70" i="1"/>
  <c r="G71" i="1"/>
  <c r="G72" i="1"/>
  <c r="G73" i="1"/>
  <c r="G74" i="1"/>
  <c r="G209" i="1"/>
  <c r="G77" i="1"/>
  <c r="G78" i="1"/>
  <c r="G79" i="1"/>
  <c r="G80" i="1"/>
  <c r="G81" i="1"/>
  <c r="G82" i="1"/>
  <c r="G83" i="1"/>
  <c r="G84" i="1"/>
  <c r="G85" i="1"/>
  <c r="G86" i="1"/>
  <c r="G87" i="1"/>
  <c r="G211" i="1"/>
  <c r="G213" i="1"/>
  <c r="G94" i="1"/>
  <c r="G95" i="1"/>
  <c r="G96" i="1"/>
  <c r="G97" i="1"/>
  <c r="G98" i="1"/>
  <c r="G100" i="1"/>
  <c r="G101" i="1"/>
  <c r="G103" i="1"/>
  <c r="G104" i="1"/>
  <c r="G105" i="1"/>
  <c r="G107" i="1"/>
  <c r="G109" i="1"/>
  <c r="G111" i="1"/>
  <c r="G113" i="1"/>
  <c r="G115" i="1"/>
  <c r="G116" i="1"/>
  <c r="G118" i="1"/>
  <c r="G119" i="1"/>
  <c r="G120" i="1"/>
  <c r="G121" i="1"/>
  <c r="G122" i="1"/>
  <c r="G123" i="1"/>
  <c r="G124" i="1"/>
  <c r="G125" i="1"/>
  <c r="G126" i="1"/>
  <c r="G127" i="1"/>
  <c r="G129" i="1"/>
  <c r="G130" i="1"/>
  <c r="G131" i="1"/>
  <c r="G132" i="1"/>
  <c r="G133" i="1"/>
  <c r="G135" i="1"/>
  <c r="G136" i="1"/>
  <c r="G139" i="1"/>
  <c r="G140" i="1"/>
  <c r="G142" i="1"/>
  <c r="G143" i="1"/>
  <c r="G146" i="1"/>
  <c r="G147" i="1"/>
  <c r="G218" i="1"/>
  <c r="G149" i="1"/>
  <c r="G150" i="1"/>
  <c r="G151" i="1"/>
  <c r="G152" i="1"/>
  <c r="G153" i="1"/>
  <c r="G154" i="1"/>
  <c r="G155" i="1"/>
  <c r="G220" i="1"/>
  <c r="G161" i="1"/>
  <c r="G162" i="1"/>
  <c r="G163" i="1"/>
  <c r="G164" i="1"/>
  <c r="G165" i="1"/>
  <c r="G166" i="1"/>
  <c r="G222" i="1"/>
  <c r="G168" i="1"/>
  <c r="G169" i="1"/>
  <c r="G170" i="1"/>
  <c r="G171" i="1"/>
  <c r="G172" i="1"/>
  <c r="G224" i="1"/>
  <c r="G175" i="1"/>
  <c r="G176" i="1"/>
  <c r="G177" i="1"/>
  <c r="G226" i="1"/>
  <c r="G179" i="1"/>
  <c r="G180" i="1"/>
  <c r="G181" i="1"/>
  <c r="G182" i="1"/>
  <c r="G228" i="1"/>
  <c r="G184" i="1"/>
  <c r="G185" i="1"/>
  <c r="G186" i="1"/>
  <c r="G187" i="1"/>
  <c r="G188" i="1"/>
  <c r="G189" i="1"/>
  <c r="G190" i="1"/>
  <c r="G191" i="1"/>
  <c r="G192" i="1"/>
  <c r="G230" i="1"/>
  <c r="G232" i="1"/>
  <c r="G233" i="1"/>
  <c r="G913" i="1"/>
  <c r="F201" i="1"/>
  <c r="F203" i="1"/>
  <c r="F205" i="1"/>
  <c r="F207" i="1"/>
  <c r="F209" i="1"/>
  <c r="F211" i="1"/>
  <c r="F213" i="1"/>
  <c r="F218" i="1"/>
  <c r="F220" i="1"/>
  <c r="F222" i="1"/>
  <c r="F224" i="1"/>
  <c r="F226" i="1"/>
  <c r="F228" i="1"/>
  <c r="F230" i="1"/>
  <c r="F232" i="1"/>
  <c r="F233" i="1"/>
  <c r="G7" i="1"/>
  <c r="G8" i="1"/>
  <c r="G9" i="1"/>
  <c r="G10" i="1"/>
  <c r="G11" i="1"/>
  <c r="G12" i="1"/>
  <c r="G13" i="1"/>
  <c r="G14" i="1"/>
  <c r="G15" i="1"/>
  <c r="G912" i="1"/>
  <c r="G271" i="1"/>
  <c r="G272" i="1"/>
  <c r="G273" i="1"/>
  <c r="G274" i="1"/>
  <c r="G275" i="1"/>
  <c r="G330" i="1"/>
  <c r="G277" i="1"/>
  <c r="G278" i="1"/>
  <c r="G331" i="1"/>
  <c r="G280" i="1"/>
  <c r="G281" i="1"/>
  <c r="G282" i="1"/>
  <c r="G332"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12" i="1"/>
  <c r="G313" i="1"/>
  <c r="G314" i="1"/>
  <c r="G315" i="1"/>
  <c r="G316" i="1"/>
  <c r="G317" i="1"/>
  <c r="G318" i="1"/>
  <c r="G319" i="1"/>
  <c r="G320" i="1"/>
  <c r="G321" i="1"/>
  <c r="G322" i="1"/>
  <c r="G323" i="1"/>
  <c r="G324" i="1"/>
  <c r="G333" i="1"/>
  <c r="G326" i="1"/>
  <c r="G327" i="1"/>
  <c r="G328" i="1"/>
  <c r="G334" i="1"/>
  <c r="G335" i="1"/>
  <c r="G387" i="1"/>
  <c r="G338" i="1"/>
  <c r="G339" i="1"/>
  <c r="G340" i="1"/>
  <c r="G341" i="1"/>
  <c r="G342" i="1"/>
  <c r="G343" i="1"/>
  <c r="G344" i="1"/>
  <c r="G373" i="1"/>
  <c r="G346" i="1"/>
  <c r="G347" i="1"/>
  <c r="G374" i="1"/>
  <c r="G349" i="1"/>
  <c r="G350" i="1"/>
  <c r="G351" i="1"/>
  <c r="G352" i="1"/>
  <c r="G375" i="1"/>
  <c r="G355" i="1"/>
  <c r="G356" i="1"/>
  <c r="G357" i="1"/>
  <c r="G358" i="1"/>
  <c r="G359" i="1"/>
  <c r="G360" i="1"/>
  <c r="G361" i="1"/>
  <c r="G362" i="1"/>
  <c r="G363" i="1"/>
  <c r="G364" i="1"/>
  <c r="G365" i="1"/>
  <c r="G366" i="1"/>
  <c r="G367" i="1"/>
  <c r="G376" i="1"/>
  <c r="G369" i="1"/>
  <c r="G370" i="1"/>
  <c r="G377" i="1"/>
  <c r="G378" i="1"/>
  <c r="G388" i="1"/>
  <c r="G380" i="1"/>
  <c r="G381" i="1"/>
  <c r="G382" i="1"/>
  <c r="G383" i="1"/>
  <c r="G384" i="1"/>
  <c r="G385" i="1"/>
  <c r="G389" i="1"/>
  <c r="G390" i="1"/>
  <c r="G914" i="1"/>
  <c r="G394" i="1"/>
  <c r="G395" i="1"/>
  <c r="G396" i="1"/>
  <c r="G397" i="1"/>
  <c r="G398" i="1"/>
  <c r="G399" i="1"/>
  <c r="G400" i="1"/>
  <c r="G494" i="1"/>
  <c r="G402" i="1"/>
  <c r="G403" i="1"/>
  <c r="G404" i="1"/>
  <c r="G408" i="1"/>
  <c r="G495" i="1"/>
  <c r="G411" i="1"/>
  <c r="G412" i="1"/>
  <c r="G413" i="1"/>
  <c r="G414" i="1"/>
  <c r="G415" i="1"/>
  <c r="G416" i="1"/>
  <c r="G417" i="1"/>
  <c r="G418" i="1"/>
  <c r="G419" i="1"/>
  <c r="G420" i="1"/>
  <c r="G421" i="1"/>
  <c r="G422" i="1"/>
  <c r="G496" i="1"/>
  <c r="G425" i="1"/>
  <c r="G426" i="1"/>
  <c r="G427" i="1"/>
  <c r="G428" i="1"/>
  <c r="G429" i="1"/>
  <c r="G430" i="1"/>
  <c r="G431" i="1"/>
  <c r="G432" i="1"/>
  <c r="G433" i="1"/>
  <c r="G434" i="1"/>
  <c r="G435" i="1"/>
  <c r="G436" i="1"/>
  <c r="G497" i="1"/>
  <c r="G438" i="1"/>
  <c r="G439" i="1"/>
  <c r="G440" i="1"/>
  <c r="G441" i="1"/>
  <c r="G442" i="1"/>
  <c r="G443" i="1"/>
  <c r="G444" i="1"/>
  <c r="G445" i="1"/>
  <c r="G446" i="1"/>
  <c r="G447" i="1"/>
  <c r="G448" i="1"/>
  <c r="G449" i="1"/>
  <c r="G450" i="1"/>
  <c r="G451" i="1"/>
  <c r="G452" i="1"/>
  <c r="G453" i="1"/>
  <c r="G454" i="1"/>
  <c r="G455" i="1"/>
  <c r="G456" i="1"/>
  <c r="G457" i="1"/>
  <c r="G458" i="1"/>
  <c r="G498" i="1"/>
  <c r="G460" i="1"/>
  <c r="G461" i="1"/>
  <c r="G462" i="1"/>
  <c r="G463" i="1"/>
  <c r="G464" i="1"/>
  <c r="G465" i="1"/>
  <c r="G499" i="1"/>
  <c r="G467" i="1"/>
  <c r="G468" i="1"/>
  <c r="G469" i="1"/>
  <c r="G470" i="1"/>
  <c r="G471" i="1"/>
  <c r="G472" i="1"/>
  <c r="G473" i="1"/>
  <c r="G500" i="1"/>
  <c r="G475" i="1"/>
  <c r="G476" i="1"/>
  <c r="G477" i="1"/>
  <c r="G501" i="1"/>
  <c r="G479" i="1"/>
  <c r="G480" i="1"/>
  <c r="G481" i="1"/>
  <c r="G482" i="1"/>
  <c r="G483" i="1"/>
  <c r="G484" i="1"/>
  <c r="G485" i="1"/>
  <c r="G486" i="1"/>
  <c r="G487" i="1"/>
  <c r="G488" i="1"/>
  <c r="G489" i="1"/>
  <c r="G502" i="1"/>
  <c r="G491" i="1"/>
  <c r="G492" i="1"/>
  <c r="G503" i="1"/>
  <c r="G504" i="1"/>
  <c r="G575" i="1"/>
  <c r="G514" i="1"/>
  <c r="G515" i="1"/>
  <c r="G516" i="1"/>
  <c r="G517" i="1"/>
  <c r="G518" i="1"/>
  <c r="G519" i="1"/>
  <c r="G520" i="1"/>
  <c r="G521" i="1"/>
  <c r="G522" i="1"/>
  <c r="G523" i="1"/>
  <c r="G524" i="1"/>
  <c r="G525" i="1"/>
  <c r="G556" i="1"/>
  <c r="G527" i="1"/>
  <c r="G528" i="1"/>
  <c r="G529" i="1"/>
  <c r="G530" i="1"/>
  <c r="G531" i="1"/>
  <c r="G532" i="1"/>
  <c r="G533" i="1"/>
  <c r="G534" i="1"/>
  <c r="G535" i="1"/>
  <c r="G536" i="1"/>
  <c r="G537" i="1"/>
  <c r="G538" i="1"/>
  <c r="G539" i="1"/>
  <c r="G557" i="1"/>
  <c r="G541" i="1"/>
  <c r="G542" i="1"/>
  <c r="G543" i="1"/>
  <c r="G544" i="1"/>
  <c r="G545" i="1"/>
  <c r="G558" i="1"/>
  <c r="G547" i="1"/>
  <c r="G548" i="1"/>
  <c r="G549" i="1"/>
  <c r="G550" i="1"/>
  <c r="G551" i="1"/>
  <c r="G552" i="1"/>
  <c r="G553" i="1"/>
  <c r="G559" i="1"/>
  <c r="G560" i="1"/>
  <c r="G576" i="1"/>
  <c r="G562" i="1"/>
  <c r="G563" i="1"/>
  <c r="G564" i="1"/>
  <c r="G565" i="1"/>
  <c r="G566" i="1"/>
  <c r="G567" i="1"/>
  <c r="G568" i="1"/>
  <c r="G569" i="1"/>
  <c r="G570" i="1"/>
  <c r="G571" i="1"/>
  <c r="G572" i="1"/>
  <c r="G573" i="1"/>
  <c r="G577" i="1"/>
  <c r="G578" i="1"/>
  <c r="G915" i="1"/>
  <c r="G583" i="1"/>
  <c r="G584" i="1"/>
  <c r="G585" i="1"/>
  <c r="G586" i="1"/>
  <c r="G587" i="1"/>
  <c r="G588" i="1"/>
  <c r="G589" i="1"/>
  <c r="G590" i="1"/>
  <c r="G591" i="1"/>
  <c r="G592" i="1"/>
  <c r="G593" i="1"/>
  <c r="G594" i="1"/>
  <c r="G595" i="1"/>
  <c r="G596" i="1"/>
  <c r="G690" i="1"/>
  <c r="G599" i="1"/>
  <c r="G600" i="1"/>
  <c r="G601" i="1"/>
  <c r="G602" i="1"/>
  <c r="G603" i="1"/>
  <c r="G604" i="1"/>
  <c r="G605" i="1"/>
  <c r="G606" i="1"/>
  <c r="G607" i="1"/>
  <c r="G608" i="1"/>
  <c r="G691" i="1"/>
  <c r="G610" i="1"/>
  <c r="G611" i="1"/>
  <c r="G612" i="1"/>
  <c r="G613" i="1"/>
  <c r="G614" i="1"/>
  <c r="G615" i="1"/>
  <c r="G616" i="1"/>
  <c r="G618" i="1"/>
  <c r="G619" i="1"/>
  <c r="G620" i="1"/>
  <c r="G621" i="1"/>
  <c r="G622" i="1"/>
  <c r="G623" i="1"/>
  <c r="G624" i="1"/>
  <c r="G625" i="1"/>
  <c r="G626" i="1"/>
  <c r="G627" i="1"/>
  <c r="G628" i="1"/>
  <c r="G629" i="1"/>
  <c r="G630" i="1"/>
  <c r="G631" i="1"/>
  <c r="G632" i="1"/>
  <c r="G692" i="1"/>
  <c r="G635" i="1"/>
  <c r="G636" i="1"/>
  <c r="G637" i="1"/>
  <c r="G638" i="1"/>
  <c r="G639" i="1"/>
  <c r="G640" i="1"/>
  <c r="G693" i="1"/>
  <c r="G642" i="1"/>
  <c r="G643" i="1"/>
  <c r="G644" i="1"/>
  <c r="G645" i="1"/>
  <c r="G646" i="1"/>
  <c r="G647" i="1"/>
  <c r="G648" i="1"/>
  <c r="G649" i="1"/>
  <c r="G650" i="1"/>
  <c r="G651" i="1"/>
  <c r="G652" i="1"/>
  <c r="G653" i="1"/>
  <c r="G654" i="1"/>
  <c r="G655" i="1"/>
  <c r="G656" i="1"/>
  <c r="G657" i="1"/>
  <c r="G658" i="1"/>
  <c r="G659" i="1"/>
  <c r="G660" i="1"/>
  <c r="G661" i="1"/>
  <c r="G662" i="1"/>
  <c r="G663" i="1"/>
  <c r="G664" i="1"/>
  <c r="G665" i="1"/>
  <c r="G666" i="1"/>
  <c r="G667" i="1"/>
  <c r="G668" i="1"/>
  <c r="G694" i="1"/>
  <c r="G670" i="1"/>
  <c r="G671" i="1"/>
  <c r="G672" i="1"/>
  <c r="G695" i="1"/>
  <c r="G674" i="1"/>
  <c r="G675" i="1"/>
  <c r="G676" i="1"/>
  <c r="G677" i="1"/>
  <c r="G678" i="1"/>
  <c r="G679" i="1"/>
  <c r="G680" i="1"/>
  <c r="G681" i="1"/>
  <c r="G682" i="1"/>
  <c r="G683" i="1"/>
  <c r="G696" i="1"/>
  <c r="G688" i="1"/>
  <c r="G697" i="1"/>
  <c r="G698" i="1"/>
  <c r="G900" i="1"/>
  <c r="G702" i="1"/>
  <c r="G703" i="1"/>
  <c r="G704" i="1"/>
  <c r="G705" i="1"/>
  <c r="G706" i="1"/>
  <c r="G707" i="1"/>
  <c r="G708" i="1"/>
  <c r="G709" i="1"/>
  <c r="G710" i="1"/>
  <c r="G711" i="1"/>
  <c r="G712" i="1"/>
  <c r="G713" i="1"/>
  <c r="G714" i="1"/>
  <c r="G715" i="1"/>
  <c r="G716" i="1"/>
  <c r="G717" i="1"/>
  <c r="G718" i="1"/>
  <c r="G719" i="1"/>
  <c r="G720" i="1"/>
  <c r="G721" i="1"/>
  <c r="G722" i="1"/>
  <c r="G723" i="1"/>
  <c r="G724" i="1"/>
  <c r="G725" i="1"/>
  <c r="G726" i="1"/>
  <c r="G727" i="1"/>
  <c r="G728" i="1"/>
  <c r="G729" i="1"/>
  <c r="G730" i="1"/>
  <c r="G731" i="1"/>
  <c r="G732" i="1"/>
  <c r="G733" i="1"/>
  <c r="G734" i="1"/>
  <c r="G735" i="1"/>
  <c r="G736" i="1"/>
  <c r="G737" i="1"/>
  <c r="G738" i="1"/>
  <c r="G739" i="1"/>
  <c r="G740" i="1"/>
  <c r="G741" i="1"/>
  <c r="G742" i="1"/>
  <c r="G743" i="1"/>
  <c r="G815" i="1"/>
  <c r="G746" i="1"/>
  <c r="G747" i="1"/>
  <c r="G748" i="1"/>
  <c r="G749" i="1"/>
  <c r="G750" i="1"/>
  <c r="G751" i="1"/>
  <c r="G752" i="1"/>
  <c r="G753" i="1"/>
  <c r="G754" i="1"/>
  <c r="G755" i="1"/>
  <c r="G756" i="1"/>
  <c r="G806" i="1"/>
  <c r="G758" i="1"/>
  <c r="G759" i="1"/>
  <c r="G760" i="1"/>
  <c r="G761" i="1"/>
  <c r="G762" i="1"/>
  <c r="G763" i="1"/>
  <c r="G764" i="1"/>
  <c r="G765" i="1"/>
  <c r="G766" i="1"/>
  <c r="G767" i="1"/>
  <c r="G768" i="1"/>
  <c r="G807" i="1"/>
  <c r="G770" i="1"/>
  <c r="G771" i="1"/>
  <c r="G772" i="1"/>
  <c r="G773" i="1"/>
  <c r="G774" i="1"/>
  <c r="G775" i="1"/>
  <c r="G776" i="1"/>
  <c r="G777" i="1"/>
  <c r="G778" i="1"/>
  <c r="G779" i="1"/>
  <c r="G780" i="1"/>
  <c r="G808" i="1"/>
  <c r="G783" i="1"/>
  <c r="G784" i="1"/>
  <c r="G785" i="1"/>
  <c r="G786" i="1"/>
  <c r="G809" i="1"/>
  <c r="G788" i="1"/>
  <c r="G789" i="1"/>
  <c r="G810" i="1"/>
  <c r="G791" i="1"/>
  <c r="G792" i="1"/>
  <c r="G793" i="1"/>
  <c r="G794" i="1"/>
  <c r="G795" i="1"/>
  <c r="G796" i="1"/>
  <c r="G797" i="1"/>
  <c r="G798" i="1"/>
  <c r="G811" i="1"/>
  <c r="G800" i="1"/>
  <c r="G801" i="1"/>
  <c r="G802" i="1"/>
  <c r="G803" i="1"/>
  <c r="G804" i="1"/>
  <c r="G812" i="1"/>
  <c r="G813" i="1"/>
  <c r="G816" i="1"/>
  <c r="G817" i="1"/>
  <c r="G901" i="1"/>
  <c r="G821" i="1"/>
  <c r="G822" i="1"/>
  <c r="G823" i="1"/>
  <c r="G824" i="1"/>
  <c r="G825" i="1"/>
  <c r="G826" i="1"/>
  <c r="G827" i="1"/>
  <c r="G828" i="1"/>
  <c r="G829" i="1"/>
  <c r="G830" i="1"/>
  <c r="G831" i="1"/>
  <c r="G832" i="1"/>
  <c r="G833" i="1"/>
  <c r="G834" i="1"/>
  <c r="G835" i="1"/>
  <c r="G836" i="1"/>
  <c r="G837" i="1"/>
  <c r="G838" i="1"/>
  <c r="G839" i="1"/>
  <c r="G840" i="1"/>
  <c r="G841" i="1"/>
  <c r="G895" i="1"/>
  <c r="G844" i="1"/>
  <c r="G845" i="1"/>
  <c r="G846" i="1"/>
  <c r="G847" i="1"/>
  <c r="G848" i="1"/>
  <c r="G849" i="1"/>
  <c r="G850" i="1"/>
  <c r="G851" i="1"/>
  <c r="G852" i="1"/>
  <c r="G853" i="1"/>
  <c r="G854" i="1"/>
  <c r="G888" i="1"/>
  <c r="G856" i="1"/>
  <c r="G857" i="1"/>
  <c r="G858" i="1"/>
  <c r="G859" i="1"/>
  <c r="G860" i="1"/>
  <c r="G861" i="1"/>
  <c r="G862" i="1"/>
  <c r="G863" i="1"/>
  <c r="G864" i="1"/>
  <c r="G889" i="1"/>
  <c r="G866" i="1"/>
  <c r="G867" i="1"/>
  <c r="G868" i="1"/>
  <c r="G869" i="1"/>
  <c r="G870" i="1"/>
  <c r="G871" i="1"/>
  <c r="G872" i="1"/>
  <c r="G890" i="1"/>
  <c r="G874" i="1"/>
  <c r="G875" i="1"/>
  <c r="G876" i="1"/>
  <c r="G877" i="1"/>
  <c r="G878" i="1"/>
  <c r="G879" i="1"/>
  <c r="G880" i="1"/>
  <c r="G891" i="1"/>
  <c r="G882" i="1"/>
  <c r="G883" i="1"/>
  <c r="G884" i="1"/>
  <c r="G885" i="1"/>
  <c r="G886" i="1"/>
  <c r="G892" i="1"/>
  <c r="G893" i="1"/>
  <c r="G896" i="1"/>
  <c r="G897" i="1"/>
  <c r="G902" i="1"/>
  <c r="G903" i="1"/>
  <c r="G916" i="1"/>
  <c r="G906" i="1"/>
  <c r="G907" i="1"/>
  <c r="G908" i="1"/>
  <c r="G909" i="1"/>
  <c r="G917" i="1"/>
  <c r="G918" i="1"/>
  <c r="G919" i="1"/>
  <c r="G920" i="1"/>
  <c r="G598" i="1"/>
  <c r="G493" i="1"/>
  <c r="G258" i="1"/>
  <c r="G259" i="1"/>
  <c r="G260" i="1"/>
  <c r="G257" i="1"/>
  <c r="G250" i="1"/>
  <c r="G251" i="1"/>
  <c r="G252" i="1"/>
  <c r="G253" i="1"/>
  <c r="G254" i="1"/>
  <c r="G249" i="1"/>
  <c r="G245" i="1"/>
  <c r="G246" i="1"/>
  <c r="G264" i="1"/>
  <c r="G240" i="1"/>
  <c r="G241" i="1"/>
  <c r="G242" i="1"/>
  <c r="G239" i="1"/>
  <c r="A112" i="1"/>
  <c r="A114" i="1"/>
  <c r="A117" i="1"/>
  <c r="A128" i="1"/>
  <c r="A134" i="1"/>
  <c r="A136" i="1"/>
  <c r="A138" i="1"/>
  <c r="A140" i="1"/>
  <c r="A141" i="1"/>
  <c r="A143" i="1"/>
  <c r="A144" i="1"/>
  <c r="A82" i="1"/>
  <c r="A83" i="1"/>
  <c r="A84" i="1"/>
  <c r="A85" i="1"/>
  <c r="A86" i="1"/>
  <c r="A70" i="1"/>
  <c r="A71" i="1"/>
  <c r="A72" i="1"/>
  <c r="A73" i="1"/>
  <c r="A31" i="1"/>
  <c r="A33" i="1"/>
  <c r="A34" i="1"/>
  <c r="A35" i="1"/>
  <c r="A36" i="1"/>
  <c r="A37" i="1"/>
  <c r="A38" i="1"/>
  <c r="A39" i="1"/>
  <c r="A40" i="1"/>
  <c r="A41" i="1"/>
  <c r="A42" i="1"/>
  <c r="A43" i="1"/>
  <c r="A44" i="1"/>
  <c r="A45" i="1"/>
  <c r="G243" i="1"/>
  <c r="G263" i="1"/>
  <c r="G261" i="1"/>
  <c r="G266" i="1"/>
  <c r="G255" i="1"/>
  <c r="G265" i="1"/>
  <c r="G267" i="1"/>
  <c r="G193" i="1"/>
  <c r="G88" i="1"/>
</calcChain>
</file>

<file path=xl/comments1.xml><?xml version="1.0" encoding="utf-8"?>
<comments xmlns="http://schemas.openxmlformats.org/spreadsheetml/2006/main">
  <authors>
    <author>Srdjan</author>
  </authors>
  <commentList>
    <comment ref="B287" authorId="0" shapeId="0">
      <text>
        <r>
          <rPr>
            <b/>
            <sz val="9"/>
            <color indexed="81"/>
            <rFont val="Tahoma"/>
            <family val="2"/>
          </rPr>
          <t>Srdjan:</t>
        </r>
        <r>
          <rPr>
            <sz val="9"/>
            <color indexed="81"/>
            <rFont val="Tahoma"/>
            <family val="2"/>
          </rPr>
          <t xml:space="preserve">
Dao sam opsti opis za PP u novoj tacki cevovodi. Ovde je direktno prepisan katalog nekog proizvodjaca ali ja ne znam dovoljno oo tome da prepoznam da li je opis previse specifican.</t>
        </r>
      </text>
    </comment>
    <comment ref="B294" authorId="0" shapeId="0">
      <text>
        <r>
          <rPr>
            <b/>
            <sz val="9"/>
            <color indexed="81"/>
            <rFont val="Tahoma"/>
            <family val="2"/>
          </rPr>
          <t>Srdjan:</t>
        </r>
        <r>
          <rPr>
            <sz val="9"/>
            <color indexed="81"/>
            <rFont val="Tahoma"/>
            <family val="2"/>
          </rPr>
          <t xml:space="preserve">
Ovde je referenca samo na zastitu cevi jer opis za ovako specificnu stavku ne potoji. </t>
        </r>
      </text>
    </comment>
    <comment ref="A391" authorId="0" shapeId="0">
      <text>
        <r>
          <rPr>
            <b/>
            <sz val="9"/>
            <color indexed="81"/>
            <rFont val="Tahoma"/>
            <family val="2"/>
          </rPr>
          <t>Srdjan:</t>
        </r>
        <r>
          <rPr>
            <sz val="9"/>
            <color indexed="81"/>
            <rFont val="Tahoma"/>
            <family val="2"/>
          </rPr>
          <t xml:space="preserve">
OVDE SAM STAO</t>
        </r>
      </text>
    </comment>
  </commentList>
</comments>
</file>

<file path=xl/sharedStrings.xml><?xml version="1.0" encoding="utf-8"?>
<sst xmlns="http://schemas.openxmlformats.org/spreadsheetml/2006/main" count="1729" uniqueCount="819">
  <si>
    <t xml:space="preserve"> </t>
  </si>
  <si>
    <t>kg</t>
  </si>
  <si>
    <t>A</t>
  </si>
  <si>
    <t>B</t>
  </si>
  <si>
    <t>Ø110mm</t>
  </si>
  <si>
    <t>Ø80mm</t>
  </si>
  <si>
    <t>m</t>
  </si>
  <si>
    <t>I</t>
  </si>
  <si>
    <t>II</t>
  </si>
  <si>
    <t>III</t>
  </si>
  <si>
    <t>IV</t>
  </si>
  <si>
    <t>Ø40mm</t>
  </si>
  <si>
    <t>Ø50mm</t>
  </si>
  <si>
    <t>Ø65mm</t>
  </si>
  <si>
    <t>Ø16,2x2,6mm</t>
  </si>
  <si>
    <t>Ø20x2,8mm</t>
  </si>
  <si>
    <t>Ø32x4,4mm</t>
  </si>
  <si>
    <t>Ø40x5,5mm</t>
  </si>
  <si>
    <t>Ø50x6,9mm</t>
  </si>
  <si>
    <t>Ø50-65mm</t>
  </si>
  <si>
    <t>Ø3/4mm</t>
  </si>
  <si>
    <t xml:space="preserve">Ø50mm </t>
  </si>
  <si>
    <t xml:space="preserve">Ø65mm </t>
  </si>
  <si>
    <t>Ø80-100mm</t>
  </si>
  <si>
    <t>V</t>
  </si>
  <si>
    <t>Ø70mm</t>
  </si>
  <si>
    <t>Ø100mm</t>
  </si>
  <si>
    <t>500 L-1000L</t>
  </si>
  <si>
    <t>C</t>
  </si>
  <si>
    <t>1.</t>
  </si>
  <si>
    <t>400x60</t>
  </si>
  <si>
    <t>200x60</t>
  </si>
  <si>
    <t>100x60</t>
  </si>
  <si>
    <t xml:space="preserve">m </t>
  </si>
  <si>
    <t>RO-S</t>
  </si>
  <si>
    <t>RO-TS</t>
  </si>
  <si>
    <t>RO-P</t>
  </si>
  <si>
    <t>RO-1</t>
  </si>
  <si>
    <t>B1</t>
  </si>
  <si>
    <t>50X60</t>
  </si>
  <si>
    <t>DN 20/6</t>
  </si>
  <si>
    <t>DN 25/6</t>
  </si>
  <si>
    <t>DN 32/6</t>
  </si>
  <si>
    <t>DN 15/6</t>
  </si>
  <si>
    <t xml:space="preserve">  DN 32(5/4“) NP 6</t>
  </si>
  <si>
    <t>GU - KO DN40  PN 6</t>
  </si>
  <si>
    <t>DN 40/6</t>
  </si>
  <si>
    <t>DN 50/6</t>
  </si>
  <si>
    <t>DN 50/ DN40</t>
  </si>
  <si>
    <r>
      <t>m</t>
    </r>
    <r>
      <rPr>
        <sz val="12"/>
        <rFont val="Calibri"/>
        <family val="2"/>
      </rPr>
      <t>²</t>
    </r>
  </si>
  <si>
    <t>h</t>
  </si>
  <si>
    <t>%</t>
  </si>
  <si>
    <t xml:space="preserve"> -  DN50 (ø60,3x2,9mm)/ ø140mm</t>
  </si>
  <si>
    <t xml:space="preserve"> -  DN50 (ø60,3x2,9mm)/ l= 1000mm</t>
  </si>
  <si>
    <t xml:space="preserve"> - DN50/DA125 l= 600mm</t>
  </si>
  <si>
    <t xml:space="preserve"> - DN20 (3/4")</t>
  </si>
  <si>
    <t xml:space="preserve"> - DN50</t>
  </si>
  <si>
    <t xml:space="preserve"> - DN50/DA124</t>
  </si>
  <si>
    <t>DN50/DA140</t>
  </si>
  <si>
    <t xml:space="preserve"> - DN50/DA125</t>
  </si>
  <si>
    <t>DN 80/ DN50</t>
  </si>
  <si>
    <t>DN 50/16</t>
  </si>
  <si>
    <t>VI</t>
  </si>
  <si>
    <t>VII</t>
  </si>
  <si>
    <t xml:space="preserve"> - DN80 (ø88,9x3,2mm)/ø160mm</t>
  </si>
  <si>
    <t xml:space="preserve"> - DN80 (ø88,9x3,2mm)/ø160mm L= 450mm</t>
  </si>
  <si>
    <t xml:space="preserve"> - DN80/DA160</t>
  </si>
  <si>
    <t xml:space="preserve"> - DN80</t>
  </si>
  <si>
    <r>
      <t>m</t>
    </r>
    <r>
      <rPr>
        <sz val="12"/>
        <rFont val="Tahoma"/>
        <family val="2"/>
        <charset val="238"/>
      </rPr>
      <t>³</t>
    </r>
  </si>
  <si>
    <t xml:space="preserve">   
                                           100/150 cm</t>
  </si>
  <si>
    <t>CONSTRUCTION AND CONSTRUCTION-CRAFT WORKS</t>
  </si>
  <si>
    <t>EARTHWORKS</t>
  </si>
  <si>
    <t>GENERAL DESCRIPTION</t>
  </si>
  <si>
    <t>TOTAL:</t>
  </si>
  <si>
    <t xml:space="preserve">CONCRETE AND REINFORCED CONCRETE WORKS </t>
  </si>
  <si>
    <t>Non-reinforced concrete</t>
  </si>
  <si>
    <t>Reinforced concrete</t>
  </si>
  <si>
    <t>T O T A L:</t>
  </si>
  <si>
    <t>REINFORCEMENT WORKS</t>
  </si>
  <si>
    <t>Brickwork</t>
  </si>
  <si>
    <t>MASONRY AND BRICKLAYING WORKS</t>
  </si>
  <si>
    <t>Other masonry work</t>
  </si>
  <si>
    <t>Plastering works</t>
  </si>
  <si>
    <t>CARPENTRY AND ROOFING WORKS</t>
  </si>
  <si>
    <t>The roof structure</t>
  </si>
  <si>
    <t xml:space="preserve">INSULATION WORKS </t>
  </si>
  <si>
    <t>Waterproofing</t>
  </si>
  <si>
    <t>TOTAL A  :</t>
  </si>
  <si>
    <t>CONSTRUCTION-CRAFT WORKS</t>
  </si>
  <si>
    <t>JOINERY WORKS</t>
  </si>
  <si>
    <t>Aluminum joinery</t>
  </si>
  <si>
    <t xml:space="preserve"> - Basement (offices 4 and 5 )            dim 200x300cm</t>
  </si>
  <si>
    <t xml:space="preserve"> - Basement(entrance and windscr.)   dim 270x300cm</t>
  </si>
  <si>
    <t xml:space="preserve"> - Ground floor (entrance)                  dim 370x320cm</t>
  </si>
  <si>
    <t xml:space="preserve"> - Ground floor (wind screen)              dim 370x300cm</t>
  </si>
  <si>
    <t xml:space="preserve"> - Ground floor (offices 3 and 4)           dim 200x300cm</t>
  </si>
  <si>
    <t xml:space="preserve"> - window                                         dim  80 x 180cm</t>
  </si>
  <si>
    <t xml:space="preserve"> - window                                         dim  80 x 220cm</t>
  </si>
  <si>
    <t xml:space="preserve"> - window                                        dim 160 x 180cm</t>
  </si>
  <si>
    <t xml:space="preserve"> - window                                        dim 160 x 220cm</t>
  </si>
  <si>
    <t xml:space="preserve"> - window                                        dim 240 x 180cm</t>
  </si>
  <si>
    <t xml:space="preserve"> - window                                        dim 240 x 220cm</t>
  </si>
  <si>
    <t xml:space="preserve"> - window                                        dim 320 x 180cm</t>
  </si>
  <si>
    <t xml:space="preserve"> - window                                        dim 320 x 220cm</t>
  </si>
  <si>
    <t xml:space="preserve"> - window                                         dim  50 x 220cm</t>
  </si>
  <si>
    <t xml:space="preserve"> - window                                         dim  80 x 100cm</t>
  </si>
  <si>
    <t>door                                               dim 80/240 cm</t>
  </si>
  <si>
    <t>door                                               dim 90/240 cm</t>
  </si>
  <si>
    <t>door                                              dim 90/300 cm</t>
  </si>
  <si>
    <t>door                                              dim 100/240 cm</t>
  </si>
  <si>
    <t>door                                              dim 100/300 cm</t>
  </si>
  <si>
    <t xml:space="preserve"> - entrance door - basement room 13  dim 270 x 300 cm</t>
  </si>
  <si>
    <t xml:space="preserve"> - inner door- floor (room 6)                    dim 180 x 240</t>
  </si>
  <si>
    <t xml:space="preserve"> - garage door                                dim  300x300cm</t>
  </si>
  <si>
    <t xml:space="preserve"> - single balcony door             dim  100 x 280cm</t>
  </si>
  <si>
    <t xml:space="preserve"> - Fire door (basement)                          dim 100 x210</t>
  </si>
  <si>
    <t xml:space="preserve"> - staircase portal                            dim  320 x 580</t>
  </si>
  <si>
    <t xml:space="preserve"> - staircase portal                            dim  320 x 680</t>
  </si>
  <si>
    <t xml:space="preserve"> Supply and installation of the interior wooden attic cover for exit to the attic which is equipped with folding ladder.
Paid per piece according to the above description.</t>
  </si>
  <si>
    <t>dimensions                                       dim 80/120 cm</t>
  </si>
  <si>
    <t xml:space="preserve">roof window        dim 120x90     </t>
  </si>
  <si>
    <t>Other joinery</t>
  </si>
  <si>
    <t>Fabrication and installation of coconut fiber door mat. Install into the L profile frame, anchored in concrete. The metal parts need to be protected against corrosion and painted with oil paint. 
Calculation per piece of coconut fiber door mat together with the frame.</t>
  </si>
  <si>
    <t>SHEET METAL WORKS</t>
  </si>
  <si>
    <t>Supply of materials and fabrication of metal ties and wind strips made of plasticized galvanized sheet metal on the gable end of the roof and the joint of the roof and the gable wall R.S. 50 cm. Calculation per m.</t>
  </si>
  <si>
    <t>EXTERNAL PLASTERING WORKS</t>
  </si>
  <si>
    <t>CERAMIC WORKS</t>
  </si>
  <si>
    <t>Supply of material and laying of granite ceramic tiles on a layer of adhesive along the perimeter of rooms as plinth, height h=10 cm. Calculation per m of plinth.</t>
  </si>
  <si>
    <t>FLOORING</t>
  </si>
  <si>
    <t>PAINTING AND DECORATING</t>
  </si>
  <si>
    <t>MISCELLANEOUS WORKS</t>
  </si>
  <si>
    <t>R E C A P I T U L A T I O N</t>
  </si>
  <si>
    <t>A. CONSTRUCTION WORKS</t>
  </si>
  <si>
    <t>B. CONSTRUCTION-CRAFT WORKS</t>
  </si>
  <si>
    <t>CARPENTRY WORKS</t>
  </si>
  <si>
    <t>WATER SUPPLY AND SEWERAGE</t>
  </si>
  <si>
    <t>EXTERNAL WORKS</t>
  </si>
  <si>
    <t>II  CARPENTRY WORKS</t>
  </si>
  <si>
    <t>TOTAL CARPENTRY WORKS</t>
  </si>
  <si>
    <t>III  INSTALLATION WORKS</t>
  </si>
  <si>
    <t>Supply, transport and installation of cast iron fittings according to specification.                                             Paid per kg of installed fittings with all the necessary jointing material.</t>
  </si>
  <si>
    <t>TOTAL INSTALLATION WORKS</t>
  </si>
  <si>
    <t>IV OTHER WORKS</t>
  </si>
  <si>
    <t>TOTAL OTHER WORKS</t>
  </si>
  <si>
    <t>RECAPITULATION</t>
  </si>
  <si>
    <t>INSTALLATION WORKS</t>
  </si>
  <si>
    <t>OTHER WORKS</t>
  </si>
  <si>
    <t>TOTAL CONNECTION</t>
  </si>
  <si>
    <t>INTERIOR WORKS</t>
  </si>
  <si>
    <t>A. WATER SUPPLY AND HYDRANT NETWORK</t>
  </si>
  <si>
    <t>I  EARTHWORKS</t>
  </si>
  <si>
    <t>III  CONCRETE WORKS</t>
  </si>
  <si>
    <t>TOTAL CONCRETE WORKS</t>
  </si>
  <si>
    <t>IV  INSTALLATION WORKS</t>
  </si>
  <si>
    <t>Up-cabinet 110 tip3</t>
  </si>
  <si>
    <t>Up-cabinet 110 tip4</t>
  </si>
  <si>
    <t>Supply, transport and installation of cast iron fittings, according to enclosed specification.                               Paid per kg of installed fitting, with all the necessary jointing material.</t>
  </si>
  <si>
    <t>Supply, transport and installation of non-return valve, made of ductile cast iron NP10. Paid per piece of installed valve with all the necessary installed material.</t>
  </si>
  <si>
    <t>Supply, transport and installation of cast iron manhole covers with frame. Paid per piece of installed cover with the necessary labor and installed material.</t>
  </si>
  <si>
    <t>Cabinet size 1200x300x1200cm</t>
  </si>
  <si>
    <t>V   OTHER WORKS</t>
  </si>
  <si>
    <t>TOTAL WATER SUPPLY</t>
  </si>
  <si>
    <t>CONCRETE WORKS</t>
  </si>
  <si>
    <t>B. SANITARY AND STORM SEWER, DRAINAGE</t>
  </si>
  <si>
    <t>TOTAL EARTHWORKS</t>
  </si>
  <si>
    <t>TOTAL EARTHWORDS</t>
  </si>
  <si>
    <t>I     EARTHWORKS</t>
  </si>
  <si>
    <t>II    CARPENTRY WORKS</t>
  </si>
  <si>
    <t>III   CONCRETE WORSK</t>
  </si>
  <si>
    <t>C. SANITARY SUPPLIES AND EQUIPMENT</t>
  </si>
  <si>
    <t>TOTAL SANITARY SUPPLIES AND EQUIPMENT</t>
  </si>
  <si>
    <t>RECAPITULATION WATER SUPPLY AND SEWERAGE</t>
  </si>
  <si>
    <t>WATER SUPPLY</t>
  </si>
  <si>
    <t>SANITARY AND STORM SEWER</t>
  </si>
  <si>
    <t>SANITARY SUPPLIES AND EQUIPMENT</t>
  </si>
  <si>
    <t>TOTAL</t>
  </si>
  <si>
    <t>DISTRIBUTION OF CABLE RACKS</t>
  </si>
  <si>
    <t>Total</t>
  </si>
  <si>
    <t>MAIN SUPPLY CABLES</t>
  </si>
  <si>
    <t>DISTRIBUTION CABINETS</t>
  </si>
  <si>
    <t>SOCKET OUTLETS INSTALLATION</t>
  </si>
  <si>
    <t>LIGHTING</t>
  </si>
  <si>
    <t xml:space="preserve">    alternating - 1 alternating in box 2M</t>
  </si>
  <si>
    <t xml:space="preserve">    alternating - 2 alternating in box  2M</t>
  </si>
  <si>
    <t xml:space="preserve">    alternating - 4 alternating in box  4M</t>
  </si>
  <si>
    <t>EQUALIZATION OF POTENTIAL IN SUBSTATION</t>
  </si>
  <si>
    <t>LIGHTNING ARRESTER INSTALLATION</t>
  </si>
  <si>
    <t>DIESEL-GENERATOR</t>
  </si>
  <si>
    <t>Inspection, testing of electrical installations and issuing test protocol - report by the authorized organisation.</t>
  </si>
  <si>
    <t>lump sum</t>
  </si>
  <si>
    <t>EQUALIZATION OF POTENTIAL</t>
  </si>
  <si>
    <t>TELEPHONE AND COMPUTER SYSTEM</t>
  </si>
  <si>
    <t>-  PATCH panel, 19", 24-port,  Cat6,FTP</t>
  </si>
  <si>
    <t>-  Switch 24 port</t>
  </si>
  <si>
    <t>Small installation material, labelling</t>
  </si>
  <si>
    <t>set</t>
  </si>
  <si>
    <t>VIDEO SURVEILLANCE SYSTEM</t>
  </si>
  <si>
    <t>INTERCOM INSTALLATION</t>
  </si>
  <si>
    <t>TV INSTALLATION</t>
  </si>
  <si>
    <t>VIDEO SURVAILLANCE SYSTEM</t>
  </si>
  <si>
    <t>RECAPITULATION OF ELECTRICAL INSTALLATION WORKS</t>
  </si>
  <si>
    <t>AUTOMATIC FIRE DETECTION AND ALARM SYSTEM</t>
  </si>
  <si>
    <t>TOTAL ELECTRICAL INSTALLATION WORKS</t>
  </si>
  <si>
    <t>MECHANICAL INSTALLATIONS-CENTRAL HEATING</t>
  </si>
  <si>
    <t>HEATERS AND ACCESSORIES</t>
  </si>
  <si>
    <t>TIP 600/22     lenght:800</t>
  </si>
  <si>
    <t>TIP 600/22     lenght:1000</t>
  </si>
  <si>
    <t>TIP 600/22     lenght:1200</t>
  </si>
  <si>
    <t>TIP 600/22     lenght:1400</t>
  </si>
  <si>
    <t>TIP 600/22     lenght:1600</t>
  </si>
  <si>
    <t>TIP 600/22     lenght:1800</t>
  </si>
  <si>
    <t>TIP 600/22     lenght:2000</t>
  </si>
  <si>
    <t>Automatic air vent valve on all radiators</t>
  </si>
  <si>
    <t>With thermostatic head.</t>
  </si>
  <si>
    <t>PLASTIC PIPES AND FITTINGS</t>
  </si>
  <si>
    <t>Supply and installation of HEATING pipes. Pipes are laid in a layer of screed in spongy pipe insulation surround.</t>
  </si>
  <si>
    <t>STEEL PIPE FITTINGS</t>
  </si>
  <si>
    <t>STOREY MANIFOLDS</t>
  </si>
  <si>
    <t>MANIFOLD HLV-6 FOR 6 CIRCUITS NO 25 ( 1”)</t>
  </si>
  <si>
    <t>MANIFOLD HLV-7 FOR 7 CIRCUITS NO 25 ( 1”)</t>
  </si>
  <si>
    <t>MANIFOLD HLV-9 FOR 9 CIRCUITS NO 25 ( 1”)</t>
  </si>
  <si>
    <t>MANIFOLD CABINET FOR 6-10  CIRCUITS  874*708*110-160 mm,  WALL MOUNTING (UP).</t>
  </si>
  <si>
    <t>SUBSTATION EMERGENCY WARD</t>
  </si>
  <si>
    <t>INSULATION AND PAINTING</t>
  </si>
  <si>
    <t>TESTING AND MEASURING</t>
  </si>
  <si>
    <t>Obtaining Test certificates on the noise level in the heating substation room, under Article C.13 of the Technical Terms and Conditions.</t>
  </si>
  <si>
    <t>Setting the radiator valves to the foreseen regulation positions in accordance with Article D.8 of the Technical Terms and Conditions.</t>
  </si>
  <si>
    <t>Compliance of ventilation installations with the preparation of the study on the measurement of air flow.</t>
  </si>
  <si>
    <t>PREPARATORY AND FINISHING WORKS</t>
  </si>
  <si>
    <t>RECAPITULATION OF MECHANICAL WORKS</t>
  </si>
  <si>
    <t>TOTAL MECHANICAL INSTALLATIONS</t>
  </si>
  <si>
    <t>HEATING PIPELINE</t>
  </si>
  <si>
    <t>MECHANICAL WORKS</t>
  </si>
  <si>
    <t>Delivery and installation of one-piece heat shrink coupler which consists of:
- PEHD jacketed pipe
- PEHD heat shrink coupler
- Sealing tape
- Openings for filling
- Vent with sealing cap
- Polyurethane foam components A and B, per piece</t>
  </si>
  <si>
    <t>Crossing of existing pipes, fabrication of new connections, cleaning, painting and protection of existing walls from damage.</t>
  </si>
  <si>
    <t xml:space="preserve"> - type I (for insulation diameters ø50-ø160)</t>
  </si>
  <si>
    <t>Calculation per running meter of the route.</t>
  </si>
  <si>
    <t xml:space="preserve"> - connecting all electric cables (50mTr)</t>
  </si>
  <si>
    <t>Preparatory and finishing works and transport costs</t>
  </si>
  <si>
    <t>CONSTRUCTION WORKS</t>
  </si>
  <si>
    <t>Preparatory works</t>
  </si>
  <si>
    <t>Marking the route for the commencement of works.</t>
  </si>
  <si>
    <t>mechanically</t>
  </si>
  <si>
    <t>manually</t>
  </si>
  <si>
    <t>Supply, transport and spreading of sand in the trench and canal. In the canal, the send is spread around the pipes in the full profile of the canal, and in the trench, min. 10 cm below and above the pipe. Bulking coefficient K=1.10.</t>
  </si>
  <si>
    <t>sand in the earthen canal</t>
  </si>
  <si>
    <t>Clearing the trench of the material brought during installation of the pipeline.</t>
  </si>
  <si>
    <t>Calculation based on lump sum.</t>
  </si>
  <si>
    <t>REPAIRING WORKS</t>
  </si>
  <si>
    <t>LS</t>
  </si>
  <si>
    <t>thickness b=10cm                      40,0x0,1=</t>
  </si>
  <si>
    <t>MASONRY AND CONCRETE WORKS</t>
  </si>
  <si>
    <t xml:space="preserve">Supply of material and construction of masonry manhole next to the health center wall, for the entry of new pipes through the wall, with concrete cover and same finishing as the existing wall. Build with concrete blocks or with full brick in cement mortar. </t>
  </si>
  <si>
    <t>Supply and installation of cast iron cover with frame for heavy traffic in the upper panel of the manhole, all according to the framework details. Calculation per piece of installed cover.</t>
  </si>
  <si>
    <t>During the execution of works it is mandatory to comply with pre-project and Technical Terms and Conditions of JKP "Vodovod", "Telekom Srbija", JKP "Toplana", JKP "Elektrodistibucija".</t>
  </si>
  <si>
    <t>SECURING THE CONSTRUCTION SITE</t>
  </si>
  <si>
    <t>Supply, installation and maintenance of protective fence along the route, height 1 m, made of timber and steel profiles and PVC perforated strips in orange; metal pipe joists surrounded by concrete mobile base.</t>
  </si>
  <si>
    <t>Calculation per piece of the crossing.</t>
  </si>
  <si>
    <t>RECAPITULATION OF CONSTRUCTION WORKS</t>
  </si>
  <si>
    <t>PREPARATORY WORKS</t>
  </si>
  <si>
    <t>TOTAL HEATING PIPELINE</t>
  </si>
  <si>
    <t>Calculation per hour.</t>
  </si>
  <si>
    <t>RECAPITULATION OF HEATING PIPELINE FOR THE PEDIATRIC CENTER</t>
  </si>
  <si>
    <t>RECAPITULATION OF ALL WORKS ON THE CENTRAL HEATING</t>
  </si>
  <si>
    <t>MOBILE FIRE FIGHTING EQUIPMENT</t>
  </si>
  <si>
    <t>RECAPITULATION OF ALL WORKS ON THE FACILITY EMERGENCY WARD</t>
  </si>
  <si>
    <t>CONSTRUCTION AND CONSTUCTION-CRAFT WORKS</t>
  </si>
  <si>
    <t xml:space="preserve">WORKS ON ELECTRICAL INSTALLATIONS </t>
  </si>
  <si>
    <t>WORKS ON THE CENTRAL HEATING</t>
  </si>
  <si>
    <t>Supply of material and installation of marble slabs d=3 cm, width up to 35 cm on the layer of adhesive as the ending of parapet bounding walls of balconies and roof cornice. Ensure to cut the drip channel at the bottom. Calculation per m.</t>
  </si>
  <si>
    <t>TIP 600/22     length: 400</t>
  </si>
  <si>
    <t>Marking and cutting, using machinery, existing structures of the asphalt concrete road surface, on the location of the heating pipeline passage.</t>
  </si>
  <si>
    <t>Demolition of a layer of asphalt concrete, total thickness of 5 cm, with transport of debris to the landfill at a distance of up to 10 km.</t>
  </si>
  <si>
    <t>Manual or machine breaking of the part of the concrete canal  for rainwater drain. Thickness of the walls and floor up to 15 cm (presumably) in length of about 1 m.</t>
  </si>
  <si>
    <t>Supply, transport, installation and removal of pedestrian crossings across the trench of the hot water pipeline canal.</t>
  </si>
  <si>
    <t xml:space="preserve"> - entrance door - ground floor ramp   dim 270 x 320cm</t>
  </si>
  <si>
    <t>Supply and installation of glass balcony single door, made of aluminum profile with thermal break, power coated in white, with double layer glazing 4+16+4 mm filled with argon. Door is supplied with a lock with three keys. Dry installation is used, and opening according to the diagram. Calculation per piece according to the above description and diagrams in the project.</t>
  </si>
  <si>
    <t>Supply and installation of glass balcony double door, made of aluminum profile with thermal break, power coated in white, with double layer glazing 4+16+4 mm filled with argon. Door is supplied with a lock with three keys. Dry installation is used, and opening according to the diagram. Paid per piece according to the above description and the diagrams in the project.</t>
  </si>
  <si>
    <t>Supply and installation of glass staircase portals on aluminum structure with built-in windows. Portals have double layer glazing 4+16+4 mm filled with argon. Calculation per piece according to the description and diagrams in the project.</t>
  </si>
  <si>
    <t>Fabrication and installation of horizontal and oblique staircase railing on the stair flight and ramp for transport of patients to the general hospital, whose supporting elements are made of box-shaped steel profiles 40/40 mm, anchored in the concrete base-staircase, and the joint is covered by protective caps-rosettes, all in accordance with the joinery diagram. Horizontals are made of box-shaped steel profiles 40/40 mm, welded together create a frame. The frame filling of steel profiles 20/40 mm at a distance of 15 cm, anchored in the concrete base, all according to the joinery diagram. Handrail is made of box-shaped steel profile 40/40 mm, all according to the project diagram.</t>
  </si>
  <si>
    <t>All visible parts of the mat are protected against corrosion by hot-dip galvanizing.
Calculation per piece of completely finished, installed and painted mat.</t>
  </si>
  <si>
    <t>Materials used for the facade must possess quality Test certificates for the purpose for which they are used.</t>
  </si>
  <si>
    <t>Fabrication and installation of aerators for ventilation of the attic area with the necessary flashings. Calculation per piece.</t>
  </si>
  <si>
    <t>WATER SUPPLY WATER RETICULATION - CONNECTION</t>
  </si>
  <si>
    <t>Supply, transport and installation of fiser half joint phi 80. Paid per piece of installed material with all the necessary labor.</t>
  </si>
  <si>
    <t>Supply, transport and installation of non-return valve, made of ductile cast iron NP10. Paid per piece of installed valve with all necessary installed material.</t>
  </si>
  <si>
    <t xml:space="preserve">Supply, transport and installation of the union joint valve and all the necessary material. Paid per piece of the installed valve. </t>
  </si>
  <si>
    <t>Supply, transport and installation of PVC ventilation heads-caps, diameter of 100 mm, on ventilation sanitary verticals above the roof. Flash the penetration of verticals through the roof with galvanized sheet metal 0.55 mm, with sheet metal processing. Paid per piece of installed ventilation cap.</t>
  </si>
  <si>
    <t>Ø625mm, 25MP (250KN) without openings</t>
  </si>
  <si>
    <t>LOW VOLTAGE ELECTRICAL INSTALLATIONS</t>
  </si>
  <si>
    <t>RECAPITULATION OF LOW VOLTAGE ELECTRICAL INSTALLATIONS</t>
  </si>
  <si>
    <t>HIGH VOLTAGE</t>
  </si>
  <si>
    <t>LOW VOLTAGE</t>
  </si>
  <si>
    <t xml:space="preserve">TOTAL HIGH VOLTAGE </t>
  </si>
  <si>
    <t>-  cable organizer 19", 1U</t>
  </si>
  <si>
    <t>Additional material and fittings for connecting of black pipes, 50% of previous item</t>
  </si>
  <si>
    <t>Fabrication of pipe guides for axial expansion joint. They are placed on both sides of the expansion joint at a distance of 10DN which is 500 mm.</t>
  </si>
  <si>
    <t>SERVOMOTOR FOR 3-WAY MOTOR VALVE VRG 130, DN=40, Rp 1 1/2“,Kvs=25</t>
  </si>
  <si>
    <t>Flow measurement and balancing the complete installation by using a differential pressure gauge and other certified instruments. Preparation of the study on completed measurement and regulation, in accordance with Article C.84 of the Technical Terms and Conditions.</t>
  </si>
  <si>
    <t>On-site measurement and testing of air permeability according to JUS U.J5.100 and quality of the installed thermal insulation of external walls according to JUS.U.J5.600, in accordance with Articles D.30-D.32 of the Technical Terms and Conditions.</t>
  </si>
  <si>
    <t>Dismantling of the sidewalk concrete slabs, with clearing and stacking of slabs for re-installation, with removal of sand and gravel (debris) to the landfill at a distance of up to 10 km.</t>
  </si>
  <si>
    <t>Manual or machine breaking of the part of the concrete canal for rainwater drain. Thickness of the walls and floor up to 15 cm (presumably) in length of about 1 m.</t>
  </si>
  <si>
    <t>Marking and cutting, using machinery, of existing structures of the asphalt concrete road surface, on the location of the heating pipeline passage.</t>
  </si>
  <si>
    <t>Demolition of a layer of asphalt concrete, total thickness of approximately 5 cm, with transport of debris to the landfill at a distance of up to 10 km.</t>
  </si>
  <si>
    <t>Concreting of the demolished part of the rainwater canal, and restoring it to the possible extent .</t>
  </si>
  <si>
    <t>HEATING PIPELINE FOR THE PEDIATRIC CENTER</t>
  </si>
  <si>
    <t>m²</t>
  </si>
  <si>
    <t>Concreting of the base under the foundation slab and foundation of the retaining wall of the ramp, over the base layer of gravel, with non-reinforced concrete MB-15, thickness 5 cm. Calculation per m² of the base.</t>
  </si>
  <si>
    <t>Installation of formwork and concreting of the reinforced concrete flat full plate floors of d=16 cm, using the MB-30 concrete in smooth formwork. Ensure to leave all the necessary openings for installation verticals and other penetrations through the plate floors. Calculation per m² of the completed plate.</t>
  </si>
  <si>
    <t>Concreting of reinforced concrete internal double-flight inclined staircase slabs, d=15 cm, using the MB-30 concrete in smooth formwork. Calculation per m² of the completed inclined staircase slab.</t>
  </si>
  <si>
    <t>Concreting of the reinforced concrete full ramp slab at the embankment, and partially in the formwork above the area intended for containers and generator (exit part of the ramp in length of approximately 12 m) d= 16 cm, using the MB-30 concrete in smooth formwork. Calculation per m² of completed slab.</t>
  </si>
  <si>
    <t>Connect walls with reinforced concrete walls or columns according to general description. Calculation per m² with ring beams.</t>
  </si>
  <si>
    <t>Construction of a dip layer in sanitary blocks on the floor, using cement mortar, average thickness of 3-5 cm. Calculation per m² of the completed dip layer.</t>
  </si>
  <si>
    <t>Construction of cement screed, d=4 cm, lightly reinforced in the roof area, over the previously prepared thermal insulation made of mineral wool d=12 cm, which is paid separately. Reinforce the cement screed with wire lath Ø3,2 mm/5 cm in both directions. Calculation per m² of completed cement screed.</t>
  </si>
  <si>
    <t>Construction and installation of the wooden roof structure of dry fir timber II class, all according to the static calculation and drawings, with supply of the entire material, hardware and fire-resistant coating or coating against fungi and wormholes. Roof lathing and boarding is paid separately. Calculation per m² of the horizontal projection as measured by the outer edges of the roof.</t>
  </si>
  <si>
    <t>Roof lathing using fir wood double laths, dimensions 3x5 cm, placed on the pitch according to tile type. Join using E31/80 nails. All according to above described. Calculation per m² of the inclined surface.</t>
  </si>
  <si>
    <t>Supply and installation of the roof covering, using roofing tiles from domestic production, including cutting. Calculation per m² of the inclined surface.</t>
  </si>
  <si>
    <t xml:space="preserve">   N2XH-J 1x25mm²</t>
  </si>
  <si>
    <t xml:space="preserve">     N2XH-J 5x6 mm²</t>
  </si>
  <si>
    <t xml:space="preserve">     N2XH-J 5x4 mm²</t>
  </si>
  <si>
    <t xml:space="preserve">     N2XH-J 5x2,5 mm²</t>
  </si>
  <si>
    <t xml:space="preserve">     N2XH-J 3x2,5 mm²</t>
  </si>
  <si>
    <t xml:space="preserve">     N2XH-Y 3x1,5 mm²</t>
  </si>
  <si>
    <t>Insulation of the pipe network with mineral wool roll, thickness 50 mm in the mesh foil jacket, bound with copper wire or synthetic rope. Item relates to pipe network in the hallways. HEATING NETWORK. Per m² of mineral wool.</t>
  </si>
  <si>
    <t xml:space="preserve">Calculation per m².      </t>
  </si>
  <si>
    <t xml:space="preserve">Calculation per m².   </t>
  </si>
  <si>
    <t xml:space="preserve">Calculation per m².               </t>
  </si>
  <si>
    <t>m³</t>
  </si>
  <si>
    <t>Concreting of the reinforced concrete foundation slab of the building and strip foundations of the retaining walls by the ramp, d=40 cm, using the MB30 concrete in appropriate formwork. Calculation per m³ of the installed concrete.</t>
  </si>
  <si>
    <t>Installation of the formwork and concreting of the reinforced concrete wall surfaces in the basement and of the elevator core d=25 cm, using the MB30 concrete in smooth formwork, all in accordance with design details. Calculation per m³ of installed concrete.</t>
  </si>
  <si>
    <t>Installation of formwork and concreting of the reinforced concrete columns, using the MB-30 concrete in smooth formwork, all in accordance with design details. Calculation per m³ of completed columns.</t>
  </si>
  <si>
    <t>Installation of formwork and concreting of the reinforced beams, girders, door and window lintels of the building structure, using the MB-30 concrete in smooth formwork, all in accordance with design details. Calculation per m³.</t>
  </si>
  <si>
    <t xml:space="preserve">Supply, transport and installation of fine river sand, below, above and around the pipes in a layer of 10+D+10 cm, and full trench profile. Paid per m³ of installed sand.     </t>
  </si>
  <si>
    <t>2.Fabrication of concrete cubes and anchor blocks made of MB20 compacted concrete. Paid per m³ of installed concrete.</t>
  </si>
  <si>
    <t xml:space="preserve">Calculation per m³. </t>
  </si>
  <si>
    <t>Calculation per m³ of filled sand.</t>
  </si>
  <si>
    <t>Calculation per m³.</t>
  </si>
  <si>
    <t>Concreting of the stair flight risers and treads, dimensions 16/30 cm, using the MB-30 concrete in smooth formwork. Calculation per m of completed stair risers and stair treads.</t>
  </si>
  <si>
    <t>Installation of the formwork and concreting of the reinforced concrete roof cornice - eaves, height h=40 cm, thickness 10 cm, using the MB-30 concrete in smooth formwork. Calculation per m of the cornice.</t>
  </si>
  <si>
    <t>Installation of the formwork and concreting of the reinforced concrete fence cornice - protective garage wall on the ground floor, height h=100 cm, thickness 12 cm, reinforced using 2xQ-257, MB-30 concrete in smooth formwork. Calculation per m of the completed described item.</t>
  </si>
  <si>
    <t>Valley flashing using flat steel, hot-dip galvanized, plasticized sheet metal, 0.50 mm, color brown, r.s. 50 cm. Calculation per m of flashed valleys, completely finished.</t>
  </si>
  <si>
    <t>Supply and installation of stone wool d=5 cm in dilatations between two columns, between two beams and on the part of the reinforced concrete structure in entresol ceilings where plates are dilated. Stone wool coving strips are 30 cm wide.                                                      Calculation per m of installed stone wool in dilatations.</t>
  </si>
  <si>
    <t>Supply and installation of AL-"L" profiles, thickness 4mm, for dilatation on the ceiling and wall of the basement. Calculation per m of installed profile with fixing to the wall and ceiling with F8 screw anchors.</t>
  </si>
  <si>
    <t>Cutting of asphalt for the purpose of excavation due to the connection of the water supply network. Paid by m of cut asphalt.</t>
  </si>
  <si>
    <t>Supply, transport and installation of PE 80 water supply pipes NP10, with distribution along the trench, adjustment by the direction and height and fabrication of joints. Paid per m of installed water supply line.</t>
  </si>
  <si>
    <t>Calculation per m.</t>
  </si>
  <si>
    <t>Calculation per m, on both sides.</t>
  </si>
  <si>
    <t xml:space="preserve">Calculation per m.             </t>
  </si>
  <si>
    <t>Horizontal waterproofing on the ground floor, in the area intended for parking spaces for vehicles, as well as over the slab above the basement (between axes A and B - from axis 1 do axis 13), which consists of three penetrate coats, all in accordance with manufacturer's specifications. Calculation per m² of complete penetrate coating as described above.</t>
  </si>
  <si>
    <t>Supply and installation of transitional brass and aluminum coving strips on transitions between two different types of floors, with installation of the same on the silicon. All complete paid per m of installed coving strip.</t>
  </si>
  <si>
    <t>Supply of material and fabrication of suspended mineral ceilings in the basement (rooms 1 to 9 and 15), ground floor (rooms 2 to 10 and 13), which descend to a height of 320 cm from the floor level. The supporting structure is attached to A.B. slab structure and consists of aluminum joists, plasticized in white, arranged at 60 cm distance in both directions. All complete paid per m² of installed ceiling.</t>
  </si>
  <si>
    <t xml:space="preserve">One-sided and two-sided timbering and planking and strutting of the canal trench with horizontal planks, d=5 cm, and vertical beams which are strutted with wooden and metal struts. All complete with labor and material paid per m² of developed area of the timberwork.                                      </t>
  </si>
  <si>
    <t xml:space="preserve"> Supply, transport and installation of two-part sinks made of pressed sheet metal, complete, which includes:
-wall-mounted single lever battery with movable spout and aerator at the mouth,                        
-nickel plated siphon with grating, nickel plated connecting  pipe, diameter 32 mm, and nickel plated grease collector,
-nickel plated towel and soap holders,
-connecting material as needed.
Paid per piece of completely installed sink with all the necessary labor and material.</t>
  </si>
  <si>
    <t xml:space="preserve">    plain - 1 unipolar, in box 2M , complete</t>
  </si>
  <si>
    <t xml:space="preserve">    plain - 2 unipolar in box 2M , complete</t>
  </si>
  <si>
    <t xml:space="preserve">    plain - 4 unipolar in box 4M , complete</t>
  </si>
  <si>
    <t>Installation of formwork and concreting of the reinforced concrete planter boxes in the entry canopy using concrete d=10 cm, reinforced with 2xQ-257 - which is included in the item price, using the MB-30 concrete in smooth formwork. Dimensions of the planter boxes are 60x270x60 cm. Calculation per peace of the complete described item.</t>
  </si>
  <si>
    <t>Placement of existing kerbs in order to bring the area back to its original state, at the location of the hot-water passages. Item also includes supply of additional kerbs (10%) and cement concrete MB20 for curb installation.</t>
  </si>
  <si>
    <t>Excavation for the foundation slab of the elevator pit and foundations of the retaining wall outside the building, with loading onto a vehicle and transport to the city landfill. The quantity is calculated per m³ of the undisturbed soil.</t>
  </si>
  <si>
    <t>Supply and filling of the base layer of gravel under the foundation slab in a layer of 15 cm, along with compacting of the same layer using machinery to achieve the projected compactness of min. Md=30 MPa, of which a proof certificate should be provided. The quantity is calculated per m³ of the installed base in compacted condition.</t>
  </si>
  <si>
    <t>Subsoil compaction after the excavation for the foundation slab of the building to the achieved compactness of min. Md=20 MPa, along with the compactness testing and issuing the test results by the authorized company. Calculation is done per m² of the compacted area.</t>
  </si>
  <si>
    <t>Filling the base layer of gravel between the building and the surrounding area, after concreting the basement wall surfaces in layers of 30 cm each, with compacting of the same layer using machinery. The quantity is calculated per m³ of the installed base in compacted condition.</t>
  </si>
  <si>
    <t>Concreting of the part of the plateau and the sidewalks as well as the area beside the ramp, intended for passenger vehicles parking, thickness d=12 cm, different widths, using concrete MB30 in appropriate formwork with dilatations at length of 2,0 m, over previously prepared base layer, which is paid separately. Dilatations shall be filled with sand to a height of h=10 cm, and the remainder with bitumen. Calculation per m² of completed sidewalks and plateau.</t>
  </si>
  <si>
    <t>pcs</t>
  </si>
  <si>
    <t>pcs.</t>
  </si>
  <si>
    <t>pr</t>
  </si>
  <si>
    <t>Supply and installation of booms on ridges and hips according to the type of the chosen tiles. Booms need to be placed in the dry, on the shackles, all according to manufacturer's specifications. Calculation per m of actual length of the installed booms.</t>
  </si>
  <si>
    <t>Waterproofing of basement floors and walls using penetrates over floor slab and wall surfaces on the inside. Penetrates shall be applied in three coats according to the manufacturer's specifications. Calculation per m² of complete penetrate coating as described above.</t>
  </si>
  <si>
    <t>Thermal insulation of the last slab towards the roof space, at the top side, using stone wool d=12 cm and waterproof and vapor-permeable foil. Calculation per m² of executed thermal insulation.</t>
  </si>
  <si>
    <t>Thermal insulation of the walls in the basement, rooms 6, 7 and 8 to the rooms 13 and 14, consisting of a layer of hard pressed styrofoam d=6 cm, over which two layers of adhesive and one layer of glass fiber mesh are applied. Calculation per m² of executed thermal insulation.</t>
  </si>
  <si>
    <t>Thermal insulation of the slab floor on the bottom side above the basement, on the cantilevers and between axis A and axis B, and from axis 7 to axis 13, on the slab floor on the bottom side, above the ground floor, above the suspended ceiling, at the part where the balconies are located on the upper floor, which consists of hard pressed styrofoam d=22 cm. Calculation per m² of executed thermal insulation.</t>
  </si>
  <si>
    <t>Thermal insulation of the slab floor on the bottom side above the basement, using styrofoam d=6 cm in rooms 13, 14 and 15, with coating of surface with two layers of adhesive and one layer of glass fiber mesh. Calculation per m² of executed thermal insulation.</t>
  </si>
  <si>
    <t>Thermal insulation of the walls in the basement, room 9 towards the embankment, consisting of a layer of hard pressed styrofoam d=8 cm over which two layers of adhesive and one layer of glass fiber mesh are applied. Calculation per m² of executed thermal insulation.</t>
  </si>
  <si>
    <t>Supply and installation of fire door, constructed of steel sandwich plates with appropriate fire filling. Door frames are made of steel profiles. All finished with paint. Door must have a fire resistance of 60 min, which should be proved with relevant Test certificate. Calculation per piece according to the above description and diagrams in the project.</t>
  </si>
  <si>
    <t>Fabrication and installation of metal fence for the area intended for storage of oxygen cylinders and generator station, 120 cm high, made of metal profiles and elastic fibre wire with the installation of gates made of the same material, with locks equipped for locking.</t>
  </si>
  <si>
    <t>Fabrication and installation of metal floor mat for shoes at the building entrances. The mat frame is made of "L" profile 50/50/5 mm and installed in the base, encased in concrete. The mat itself is made of "L" profile 55/55/5 mm with hoop iron filling 45/5 mm at a distance of 2,5 cm. Dimensions of the mat are 50x270 cm.</t>
  </si>
  <si>
    <t xml:space="preserve"> Supply, transport and installation of hidden horizontal gutters in the roof, made of galvanized plasticized steel, thickness d=0,60 mm) with providing necessary falls, which need to be made of cement screed of average thickness d=3 cm before placing the sheet metal. RS of the sheet metal is 100 cm. Sheet metal joints on divider to be executed by lacing. 
Calculation per m of installed horizontal gutters, all according to the description above and project details.</t>
  </si>
  <si>
    <t>Supply, transport and installation of rainwater downpipes ø120 mm, made of galvanized steel sheet, plasticized on both sides, color RAL - 3009, thickness d=0.50 mm, with all necessary material (kettles, holding down clips, knees). Calculation per m.</t>
  </si>
  <si>
    <t>Supply, transport and installation of vertical hanging gutters, diameter f100 mm, made of steel galvanized sheet, plasticized on both sides, thickness d=0.50 mm, with all accompanying elements made of the same material (hooks, kettles, outer and inner curve, ends of the vertical gutter to sidewalks). Place gutter horizontals at the edge of the roof overhang for vehicles in the ground floor.
Calculation per m of installed gutters, all according to the above description and project details.</t>
  </si>
  <si>
    <t>Works on mechanical installation flush with the control of soiling and preparing of report on executed works, in accordance with Article D.11 of the Technical Terms and Conditions.</t>
  </si>
  <si>
    <t>Processing of the hallway walls and doctors' offices with oil paint in two layers with the preparation of the surface, in the height of h=1.40 m. Calculation per m² as described above.</t>
  </si>
  <si>
    <t>Excavation of the canal trench in III and IV category material, depth up to 2 m, for laying pipes, and construction of manholes, with possible pumping of water, discharge of excavated soil outside the trench, min. 1-2 m from the outer edge of the trench, with cutting of asphalt and concrete. All complete paid per m³ of excavation executed, possibly included in price is pumping of ground water and atmospheric water.</t>
  </si>
  <si>
    <t xml:space="preserve">Backfilling of trench with coarse gravel-base in layers with thickness of 20-25 cm. Compact the first layer of 1.00 m above the upper edge of the pipe with compaction hammer, carefully, in order to prevent damage to the pipes. Compact the rest of the trench mechanically until a compactness of 150 kg/cm² is achieved. All complete paid per m³ of used material of the backfilled trench.  </t>
  </si>
  <si>
    <t xml:space="preserve">One-sided and two-sided timbering and planking and strutting of the canal trench with horizontal planks, d=5 cm, and vertical beams which are strutted with wooden or metal struts. All complete with labor and material paid per m² of developed area of timberwork.                                      </t>
  </si>
  <si>
    <t>Supply, transport and installation of PE 80 water pipes NP10, with distribution along the trench, adjusting by direction and height, and fabrication of joints. Paid per m of executed water supply line.</t>
  </si>
  <si>
    <t>Paving of the area with asphalt after executing the connection. Paid per m² of executed asphalt.</t>
  </si>
  <si>
    <t xml:space="preserve"> Supply, transport and installation of free standing sheet metal cabinets with fire protection equipment for underground and above ground fire hydrants, complete installation, which includes:
- two-door sheet metal cabinet, painted with red oil paint, with mark "H" in white,
- four fire hoses, length 15m,
- two nozzles, diameter 75mm,
- free standing extension made of solid galvanized steel,
- crescent wrench for opening above ground hydrants,
- spanner wrench for opening underground hydrants,
- distributor made of galvanized steel for extension of the hose in several directions, diameter 75mm,
- MB20 concrete for the base.
Paid per piece of the installed cabinet, all with labor and material, as described.</t>
  </si>
  <si>
    <t xml:space="preserve">Backfilling of trench with coarse gravel-base in layers of thickness of 20-25 cm. Compact the first layer of 1.00 m above the upper edge of the pipe with compaction hammer, carefully, in order to prevent damage to the pipes. Compact the rest of the trench mechanically until a compactness of 150 kg/cm² is achieved. All complete paid per m³ of used material of the backfilled trench.  </t>
  </si>
  <si>
    <t xml:space="preserve">Construction of inspection chambers using MB30 concrete, reinforced with wire-mesh reinforcement, in double-sided formwork or template. Chambers are circular, with inner diameter of 100 cm, and wall thickness d=15 cm.
The final segment is conically arched to the diameter of 625 mm, at the height of 90 cm. When concreting the bottom of the chamber, the channel pipe should be shaped according to the pipe profile with grade in the flow direction of water and side slope of 1:3 from the top of the channel pipe in the direction of the chamber wall. The bottom and the channel pipe need to be constructed simultaneously in order to provide better monolithic bond and thus prevent penetration of ground water into the sewer network and vice versa. Manhole step irons should be installed on the walls, at a distance of 30 cm and gap of 15 cm. Concrete must be waterproof. Plaster the interior surfaces of the chamber with cement mortar in two layers with a total thickness of 2 cm. The first layer, thickness 1.5 cm, scale 1:2, and the second layer, thickness 0.5 cm, scale 1:1, with trowel finishing. Paid per m of the usable depth of the completed inspection chamber, including labor and material, including: formwork, reinforcement, mortar and step irons, as well as all consumables and installation material.                                         </t>
  </si>
  <si>
    <t>Construction of the lower slabs of drainage shaft, dimensions 140x140 m, thickness d=20 cm, using MB 20 concrete, all in accordance with the details given in the project and applicable technical regulations for this type of work. The unit price of the item includes all necessary labor and material. Calculation per piece.</t>
  </si>
  <si>
    <t>Supply, transport and installation of cast iron manhole covers with frame. Paid per piece of complete installed cover with necessary labor and installed material.</t>
  </si>
  <si>
    <t>Supply, transport and installation of cast downspout. Paid per piece of complete installed downspout.</t>
  </si>
  <si>
    <t>Supply, transport and installation of ceramic sinks-complete, which includes:
- single-lever standing battery with movable spout and aerator at the mouth,
- faience toilet bowl, size 56/42 cm, color chosen by the Investor,
- faience stand, color chosen by the Investor,
- metal holders for fastening the toilet bowl to the wall, with rubber pads,
- nickel plated siphon with grating, diameter 32 mm, and nickel plated connecting pipe,
- nickel plated towel and soap holders,
- brushed wall mirror, size 50/30 cm, attached to the wall with brass screws with nickel plated caps,
- ceramic shelf,
- connecting material as needed.
Paid per piece of complete installed sink, with all the necessary labor and material.</t>
  </si>
  <si>
    <t>- Communication cabinet 19", 42U with fan, free standing with glass door, lock at the front, with removable sides, removable back, IP20, equipped with:</t>
  </si>
  <si>
    <t>- power supply</t>
  </si>
  <si>
    <t>Testing the central heating installation for pressure and tightness in accordance with JUS M.E6.012 and Article D.10 of the Technical Terms and Conditions.</t>
  </si>
  <si>
    <t>Preparatory works: introduction to the building, measuring and marking, material and tools transport, organizing of the construction site and reviewing the technical documentation. The value of the preparatory work is calculated in the amount of 1% of the total value of works.</t>
  </si>
  <si>
    <t>Finishing works: pre-commissioning of installations, preparation of operating and maintenance instructions in three copies, preparation and installation of framed connections diagram on a clearly visible place in the heating substation, marking installation elements, clearing construction site.</t>
  </si>
  <si>
    <t>Delivery and installation of styrofoam beams made of polyurethane L-1000x100x100mm for leveling the pipeline in the trench.
Calculation per piece.</t>
  </si>
  <si>
    <t>Preparatory and finishing works and transportation costs</t>
  </si>
  <si>
    <t>Concreting of the damaged part of the sidewalk and restoring it to the existing condition to the possible extent .</t>
  </si>
  <si>
    <t>Supply, straightening, cutting, bending, installation, and fixing of reinforcement all according to reinforcement details and specification. Calculation per kilogram of installed reinforcement.</t>
  </si>
  <si>
    <t>Preparatory, finishing, and smaller unforeseen works arising during performing of works on the hot-water pipeline route.</t>
  </si>
  <si>
    <t xml:space="preserve">Testing the heating pipeline to pressure, by applying the pressure of 6 bar during 24 hours. During the cold probe, the permitted pressure drop is max. 0.2 bar. </t>
  </si>
  <si>
    <t>Concreting of the damaged part of the sidewalk and restoring it to the existing condition to the possible extent.</t>
  </si>
  <si>
    <t>Paving of the part of the yard above the trench in the same thickness as before.</t>
  </si>
  <si>
    <t>Concreting of the demolished part of the rainwater canal, and restoring it to the possible extent.</t>
  </si>
  <si>
    <t>Supply and placement of strips for marking the heating pipeline route. Tape is placed above each pipe individually in the trench.</t>
  </si>
  <si>
    <t>Supply and placement of strips for marking of hot-water pipeline route. Tape is placed over each pipe individually.</t>
  </si>
  <si>
    <t>Preparatory, finishing, and smaller unforeseen works arising during performing of works on the heating pipeline route.</t>
  </si>
  <si>
    <t>Ø625mm,25MP(250KN) without openings</t>
  </si>
  <si>
    <t>Thermo technical testing of the central heating installations (hot test).</t>
  </si>
  <si>
    <t>LOW VOLTAGE CONNECTION</t>
  </si>
  <si>
    <t>m2</t>
  </si>
  <si>
    <t xml:space="preserve">Supply and installation of a hydraulic  elevator for transport of patients, bearing power   1600 kg. speed 0.63 m/s  ,3 floor, elevation 7960 mm.Lift car dimension 1500x2400x2200 mm. Drive system is with hanging-suspension, transmission index 2:1 .All according to the elevator design. </t>
  </si>
  <si>
    <t>Ring beams should be placed along the entire length of the wall at the height of the door lintel, made of concrete MB-20 and reinforced with +/-2 bars of 10 mm diameter with stirrups of 6 mm, at 20 cm in the necessary formwork.</t>
  </si>
  <si>
    <t>Construction of parapet bounding walls d=12 cm, 100 cm high, with construction of vertical ring beams, dimensions 12x20 cm at every 3.00 m and a final horizontal ring beam, dimensions 12x20 cm, using hollow clay bricks in cement mortar 1:3. Ring beams shall be reinforced with ±2f10 , stirrups f6 at 20 cm, which is included in the price of the wall and is not paid extra. Price shall include working scaffold, installation of reinforcement 2f10 and concrete with anchorage in columns and vertical ring beams of the structure. Calculation per m of completed wall as described above.</t>
  </si>
  <si>
    <t xml:space="preserve"> - inner door- basement (rooms 5 and 6) dim 270 x 300</t>
  </si>
  <si>
    <t xml:space="preserve"> - double balcony door               dim  160 x 280cm</t>
  </si>
  <si>
    <r>
      <t>m</t>
    </r>
    <r>
      <rPr>
        <sz val="10"/>
        <rFont val="Arial"/>
      </rPr>
      <t>²</t>
    </r>
  </si>
  <si>
    <t>TOTAL B :</t>
  </si>
  <si>
    <t>Supply and installation of main supply cables with connecting to both ends, type N2XH, of appropriate diameter and number of wires for the power supply of the distribution cabinets. Cables are laid along the perforated cable racks. Calculation per m.</t>
  </si>
  <si>
    <t>Delivery and installation of PE elastic sleeves on the expansion joints of thermal dilatations, length 1 m, partial coating with marginal zone of the laminate. The physical characteristics of the sleeve, as well as the method of installation are provided in the drawing of the pipeline network. Calculation per running meter.</t>
  </si>
  <si>
    <t xml:space="preserve">Roof boarding using boards 24 mm, up to 15 cm wide, made of dry fir timber as the roofing base. Board is class I. Place  foil, which is included in the item price and shall not be separately paid, over the board formwork. Calculation per m² of the inclined surface of the installed board formwork.                                                                                                                                                                               </t>
  </si>
  <si>
    <t>RO-HS</t>
  </si>
  <si>
    <t>Ø25x3,5mm</t>
  </si>
  <si>
    <t>Ø32mm</t>
  </si>
  <si>
    <t>VOLUME 4.2.3 –BREAKDOWN OF THE LUMP-SUM PRICE</t>
  </si>
  <si>
    <t>Unit price</t>
  </si>
  <si>
    <t>Firm Quantities</t>
  </si>
  <si>
    <t>Item</t>
  </si>
  <si>
    <t>Unit</t>
  </si>
  <si>
    <t>Description</t>
  </si>
  <si>
    <r>
      <t>CERAMIC WORKS</t>
    </r>
    <r>
      <rPr>
        <sz val="10"/>
        <rFont val="Arial"/>
      </rPr>
      <t>…………………………………………………………………….</t>
    </r>
  </si>
  <si>
    <r>
      <t>FLOORING</t>
    </r>
    <r>
      <rPr>
        <sz val="10"/>
        <rFont val="Arial"/>
      </rPr>
      <t>…………………………………………………………………….</t>
    </r>
  </si>
  <si>
    <r>
      <t xml:space="preserve">TOTAL A </t>
    </r>
    <r>
      <rPr>
        <b/>
        <sz val="11"/>
        <rFont val="Arial"/>
        <family val="2"/>
      </rPr>
      <t>EUR</t>
    </r>
    <r>
      <rPr>
        <b/>
        <sz val="12"/>
        <rFont val="Arial"/>
        <family val="2"/>
      </rPr>
      <t>:</t>
    </r>
  </si>
  <si>
    <t>TOTAL B EUR:</t>
  </si>
  <si>
    <t>TOTAL A+B  EUR:</t>
  </si>
  <si>
    <t>Preparation of the as-built design of complete installation. 3 copies of the study are submitted to the Investor. The value of the as-built design is calculated in the amount of 1% of the total value of works according to this Breakdown of the Lump-sum price.</t>
  </si>
  <si>
    <t xml:space="preserve">     A         HIGH VOLTAGE ELECTRICAL INSTALLATIONS - Emergency ward</t>
  </si>
  <si>
    <t>Total amount of the works (EUR)</t>
  </si>
  <si>
    <t>Name and first name: […………………………………………………………………]</t>
  </si>
  <si>
    <t>Duly authorised to sign on behalf of:</t>
  </si>
  <si>
    <t>[………………………………………………………..…………………………...…]</t>
  </si>
  <si>
    <t>Place and date: […………………………………………………………….………….]</t>
  </si>
  <si>
    <t>Stamp of the firm/company:</t>
  </si>
  <si>
    <t xml:space="preserve">TOTAL LUMP-SUM PRICE (EUR) -VAT EXCLUDED </t>
  </si>
  <si>
    <t xml:space="preserve">Lump-sum price
EUR
</t>
  </si>
  <si>
    <t>I EARTHWORKS</t>
  </si>
  <si>
    <t>Construction of water gauge station, according to the following description:                                                    Walls and bottom of the station are d=15 cm thick, made of MB20 concrete, with addition of the impermeability agent, reinforced with wire-mesh reinforcement 2xQ235, create an opening in the plate, diameter of 600 mm for entering the manhole. Install manhole cast irons below the opening, at a distance of 30 cm, and the gap of 15 cm.                                        Plaster with cement mortar 1:3, with floating, all inner surfaces of the hole.                                                     Paid per piece of completed water gauge station, with all necessary material and labor.                                 Internal dimensions of the water gauge station are: 300x300x280 cm.Paid per piece of completed water gauge station.</t>
  </si>
  <si>
    <t xml:space="preserve">Supply, transport and installation of galvanized water supply pipes with addition of fittings, and jointing material (couplings, hemp, oil, etc.) with pipe and fitting protection, namely: - in the ground with two coats of hot bitumen and one jute winding or double winding of bituminous felt.- in the walls with double winding of felt strip - with creation of sound insulation in places of pipe penetration through the structure, at points where pipes touch the joints or other places where noise can arise from the movement of water in pipes. - with punching holes through the foundation, walls and other structural parts for passage of pipes,                     - with chase cutting of canals-grooves for installation of pipes in the walls,                                                                 - with patching of the aforementioned holes, canals and grooves with cement mortar 1:3,                                        - with fabrication of the supporting cantilevers, clips and hangers made of non-corrosive material or of material protected against corrosion, for fastening and suspension of pipes to the walls, ceilings and other structural parts.                                                            Paid per m of executed water supply network.                                                               </t>
  </si>
  <si>
    <t>Supply, transport and installation of flow meter - combined water gauge, complete.Paid per piece of installed water gauge with all the necessary labor and installed material.</t>
  </si>
  <si>
    <t xml:space="preserve"> TOTAL OTHER WORKS       </t>
  </si>
  <si>
    <t>III CONCRETE WORKS</t>
  </si>
  <si>
    <t xml:space="preserve">   TOTAL OTHER WORKS       </t>
  </si>
  <si>
    <t xml:space="preserve"> RECAPITULATION</t>
  </si>
  <si>
    <t xml:space="preserve">     RECAPITULATION OF HEATING PIPELINE WORKS</t>
  </si>
  <si>
    <t>Technical Spec. Reference</t>
  </si>
  <si>
    <r>
      <t xml:space="preserve">Skimming of plastered surfaces using  skimming compound in two layers with all the necessary preparatory work </t>
    </r>
    <r>
      <rPr>
        <b/>
        <sz val="10"/>
        <rFont val="Arial"/>
        <family val="2"/>
      </rPr>
      <t>(do not perform skimming and painting in the area where the ceilings are suspended)</t>
    </r>
    <r>
      <rPr>
        <sz val="10"/>
        <rFont val="Arial"/>
      </rPr>
      <t>. Process surfaces so that they are ready for the finishing coating. Calculation per m² of skimmed surface.</t>
    </r>
  </si>
  <si>
    <t>3.2.2.</t>
  </si>
  <si>
    <t>Ø50mm  HT</t>
  </si>
  <si>
    <t>Ø70mm  HT</t>
  </si>
  <si>
    <t>Ø110mm  HT</t>
  </si>
  <si>
    <t>Ø125mm HT</t>
  </si>
  <si>
    <t>Ø160mm   HT</t>
  </si>
  <si>
    <t>Supply, transport and installation of PVC vertical floor drains  with toilet cover. Paid per installed piece.</t>
  </si>
  <si>
    <t>Supply, transport and installation of  electric water heaters. Combined water heater possesses an inner sanitary water tank, according to tank-in-tank concept, and two heat exchangers with smooth pipes, resistant to lime. Sanitary water heater is protected against corrosion by the highest quality enamel DIN 4753. The built-in magnesium anodes offer additional protection against corrosion. Heating of solar collectors is done through the lower heat exchanger. If necessary, additional heating via water heater is done over the upper heat exchanger, integrated into the sanitary water heater. The water heater has more connecting options for increasing the temperature of the return heating line. The advantage in using the water heater is also that there is a possibility of combining it with solid fuel boiler. The boiler is insulated with ecological, CFC-free, PU insulation made of soft foam.
- High level of comfort
- Long life
- Quick water heating with energy saving
- High quality corrosion protection according to DIN 4753
- Additional solar heating by raising the return heating line
- Very efficient transmission of solar heat
- Suitable for collector surfaces of up to ca. 15 m²
- High flexibility of connections
- Connection forms suitable for installation
- Possible additional heating through electric heaters of the high pressure water heater, complete.
-Connecting material as needed.
Paid per piece of complete installed water heater with all the necessary material and labor.</t>
  </si>
  <si>
    <t>MDC</t>
  </si>
  <si>
    <t>Supply and installation of installation modules, with the possibility of automatic connection and disconnection. 
Modules include the following types:</t>
  </si>
  <si>
    <t>5.3.</t>
  </si>
  <si>
    <t>Supply, install in the housing to be mounted on the wall and connect the addressable manual alarm, type as NTN-EV-MCP-RS, . The price includes: alarm, base, other necessary material and labor.</t>
  </si>
  <si>
    <t>6.1.2.</t>
  </si>
  <si>
    <t>6.1.4</t>
  </si>
  <si>
    <t>6.1.5.</t>
  </si>
  <si>
    <t>6.1.3.</t>
  </si>
  <si>
    <t>6.2.</t>
  </si>
  <si>
    <t>6.1.4.</t>
  </si>
  <si>
    <t>6.1.7.</t>
  </si>
  <si>
    <t>Entering modifications incurred during construction works into a copy of the Main Project.
Modifications are entered in electronic or paper form of the project, depending which form the Contractor has. Any modifications are verified by the responsible contractor, according to which as built design is produced.</t>
  </si>
  <si>
    <t xml:space="preserve">Supply, transport and backfilling of the trench with gravel-sandy material beneath the asphalt and sidewalks. Perform backfilling up to the level of the bedding, in layers of 20-30 cm, with compaction to the required compactness, min. Me = 60 Mpa. The amount of material provided with the bulking coefficient </t>
  </si>
  <si>
    <t xml:space="preserve">Supply, transport and backfilling of the trench with gravel-sandy material beneath the asphalt and sidewalks. Perform backfilling up to the level of the bedding, in layers of 20-30 cm, with compaction to the required compactness, min. Me = 60 Mpa. The amount of material provided with the coefficient </t>
  </si>
  <si>
    <t>Construction of cement screed, average thickness d=4 cm, in the area where parking spaces are planned, as a dip layer, for vehicles, as well as on the passable part of the incoming road . Calculation per m² of the fully completed works as described above.</t>
  </si>
  <si>
    <t xml:space="preserve"> 
  size 50/270cm </t>
  </si>
  <si>
    <r>
      <t xml:space="preserve">Processing of plinth and visible walls of the basement, </t>
    </r>
    <r>
      <rPr>
        <b/>
        <sz val="10"/>
        <rFont val="Arial"/>
        <family val="2"/>
      </rPr>
      <t>same as description for previous item 1</t>
    </r>
    <r>
      <rPr>
        <sz val="10"/>
        <rFont val="Arial"/>
      </rPr>
      <t>, except that instead of the scratched facade, acrylic render made of multi-coloured marble granulate in color chosen by the ordering party is used for final finishing. All complete, processing of the finished plinth and walls according to the above description is calculated per m² of the processed plinth and wall.</t>
    </r>
  </si>
  <si>
    <t>Fabrication of facade of reinforced concrete self-supporting columns of the canopy at the entrance area, consisting of two layers of adhesive, one layer of embedded glass fiber mesh and the finishing layer of acrylic render made of multi-coloured marble granulate in tone and color chosen by the Investor.                                     Calculation per m of processed columns as per the above description.</t>
  </si>
  <si>
    <t>Fabrication of facade on parapet walls of the balconies, cornices and ceilings above the balcony (ceiling above the second floor), consisting of a layer of styrofoam d=3 cm, two layers of adhesive, one layer of glass fiber mesh and finishing treatment with acrylic render made of multi-coloured marble granulate in tone and color chosen by the Investor. Calculation per m² of completed facade according to the above description.</t>
  </si>
  <si>
    <r>
      <t xml:space="preserve">Floor covering with PVC floor covering - homogenised and wear-resistant, slip and abrasion, to the already prepared surface, using levelling  compound, thickness 0.5 cm, resistant to wear and tear, slipping and abrasion. Must possess a fire Test certificate. Floor covering is </t>
    </r>
    <r>
      <rPr>
        <b/>
        <sz val="10"/>
        <rFont val="Arial"/>
        <family val="2"/>
      </rPr>
      <t>antistatic</t>
    </r>
    <r>
      <rPr>
        <sz val="10"/>
        <rFont val="Arial"/>
      </rPr>
      <t>.</t>
    </r>
  </si>
  <si>
    <t>V    OTHER WORKS</t>
  </si>
  <si>
    <t xml:space="preserve">  Installation of windows made of aluminum profiles with thermal break, power coated in white. Windows sealed with permanent elastic EPDM -ethylene propylene diene monomer (M-class)rubber, vulcanized on the corners. Plan strip curtains on the inside. Fittings are standard. Aluminum sills placed on window ledges, on the outside and inside, all in accordance with architectural details. Window sashes are glazed with thermo float glass d=4+16+4 mm filled with argon. Opening according to diagram. All complete according to the above description paid per piece of installed window.</t>
  </si>
  <si>
    <t>Supply of material and processing of floors in the area where vehicle parking spots are foreseen (basement, room 16, ground floor, room 16, access ramp 1) with  liquid applied waterproofing system for non-slip and chemical-resistant , resistant to abrasion, resistant to wear and tear, all according to manufacturer's instructions.Calculation per m² of floor.</t>
  </si>
  <si>
    <t xml:space="preserve">Supply and installation of wooden battens d=25 cm on the walls of the hallways, at the height h=60 cm from the finished floor. Paint battens with sandolin  in color and protect with clear boat lacquer. Calculation per m of installed battens.                                 </t>
  </si>
  <si>
    <t xml:space="preserve">Testing of the water network pipeline to the test pressure of 12 bar for 30 minutes. During the pressure testing, external pipeline must be partially backfilled, and nodes and valves fastened with concrete anchor blocks, and internal water supply installation network uncovered and uninsulated. During this time, there must be no drop in pressure in the part of the water supply network that is being tested. Only after the successful completion of the testing, thermal and other insulation of lines, closure of grooves and canals and backfilling of trenches can be executed. The contractor undertakes the network testing.Paid by m. </t>
  </si>
  <si>
    <t>Cleaning and disinfection of the water supply network after the pressure testing and before commissioning. The Investor is obliged to perform this with the Institute for Health Protection.Paid by m .</t>
  </si>
  <si>
    <r>
      <t xml:space="preserve">Supply, transport and installation of the universal </t>
    </r>
    <r>
      <rPr>
        <b/>
        <sz val="10"/>
        <rFont val="Arial"/>
        <family val="2"/>
      </rPr>
      <t>pipe polyethylene  flex</t>
    </r>
    <r>
      <rPr>
        <sz val="10"/>
        <rFont val="Arial"/>
      </rPr>
      <t xml:space="preserve"> for drinking water installations in the protective pipe (with addition of fittings (covers, tees, couplings, joints, transitions, knees, connecting sockets, caps and other connecting material) in insulation and with holders). Polyethylene cross linked under high pressure (RAU-PE-Xa) according DVGW-work sheet W544, inliner according to DIN 16892 according to DIN EN ISO 15872 DVGW-registration number: DVGW DW-8501AU2200. DIN Certco registration: 3V257 PE-Xa/oxygen diffusion barrier according to DIN 4726. Color: silver RAL9006 (white aluminum). Building class: B2, normally flammable. Protective pipe: as a protection against condensation according to DIN 1988, part 2, and as mechanical protection of installation for connection of heaters, which require a certain insulation thickness. Material: polyethylene. Features: made according to DIN 49019. Color of protective layer: black. Paid per m of executed water supply network.</t>
    </r>
  </si>
  <si>
    <t>Polyethylene  distribution cabinets for wall installation (UP) made of galvanized steel sheets. Adjustable cabinet height (70 mm). Adjustable lower protective sheet metal fitted frame with adjustable front cover in depth of 110-160 mm, galvanized and with a coat of powder color RAL9010. Integrated front door with lock, with a layer of powder color. Special fabrication: polyamide cylindrical lock. Delivery form: packed in cardboard. Paid per installed piece.</t>
  </si>
  <si>
    <t xml:space="preserve"> Supply, transport and installation of Polyethylene   finishing batteries with enclosure.
Paid per piece of completely installed material.</t>
  </si>
  <si>
    <t xml:space="preserve"> Supply, transport and installation of hydro station   with a variable frequency drive (hydrovar) ro raise the pressure in the water supply network of the building (two pumps) height up to 15 m.
Paid per piece of installed hydro station, complete, with all the necessary installation material and labor.</t>
  </si>
  <si>
    <t>Testing of the water network pipeline to the test pressure of 12 bar for 30 minutes. During the pressure testing, external pipeline must be partially backfilled, and nodes and valves fastened with concrete anchor blocks, and internal water supply installation network uncovered and uninsulated. During this time, there must be no drop in pressure in the part of the water supply network that is being tested. Only after the successful completion of the testing, thermal and other insulation of lines, closure of grooves and canals and backfilling of trenches can be executed. The contractor undertakes the network testing.Paid by m .</t>
  </si>
  <si>
    <t>Cleaning and disinfection of the water supply network after the pressure testing and before commissioning. The Investor is obliged to do this with the Institute for Health Protection.Paid by m .</t>
  </si>
  <si>
    <t>Supply, transport and installation of PVC sewer pipes, type Polyethylene  , for domestic sewage, and  for road sewage, with coupling and connecting with the rubber ring, fittings, and sealing rubber rings. Pipes are product of Polyethylene  , as well as all the other necessary material.Execute installation of pipes which are laid in the ground, on the previously prepared bedding of fine river sand d=10 cm. Pipes in the ground shall be protected with a layer of river sand 10+D+10 cm and full profile of the trench. After completing the installation and testing of the constructed line for water retentivity, backfill the trench using the manual compaction hammer, in layers of 20 cm. Inside the facility, and above the ground, pipes shall be visibly installed, anchored and suspended on walls, ceilings and other parts of the building, with previous punching holes for the passage of pipes through plate floors, foundations, walls and other parts of the building.                                                                 All complete with labor and material as described above, paid per m1 of executed sewerage network.</t>
  </si>
  <si>
    <t>Testing of the sewage network for water retentivity. During the water retentivity testing, the network must be partially covered. During this time, there must be no leakage in the part of the sewage network that is being tested. Only after the successful completion of the testing, closure of grooves and canals and backfilling of trenches can be executed. The contractor undertakes the network testing.Paid by m .</t>
  </si>
  <si>
    <t>Supply and installation of 0.4kV switchgear block, modular, standard tested for the equipment of following characteristics: dimensions up to WxHxD: 550x650x250 mm, for wall mounting, external degree of protection IP43, complete connecting supplies according to the manufacturer's specifications, access to equipment from the front, access to cables from the front, bus bars 3P+N+E, of corresponding nominal current. Install equipment in the cabinet according to the single pole scheme. Place a nameplate under each element. Leave 30% of spare space in the distribution cabinet for subsequent equipment installation.Calculation pre peace installed block.</t>
  </si>
  <si>
    <t>– Installation set for six modular elements.                     Item includes all the elements needed for installation of the set.
  1 pc mount for 6 modules 
  1 pc frame for 6 modules
  3 pcs of socket outlets 16A 230V                       Calculation per peace installed set.</t>
  </si>
  <si>
    <t>– Installation set for four modular elements.                     Item includes all the elements needed for installation of the set. Set includes the following equipment:
  1 pc mount for 4 modules 
  1 pc frame for 4 modules
  2 pcs of socket outlets 16A 230V                                 Calculation per peace installed set.</t>
  </si>
  <si>
    <t>– Installation set with two modular elements.                     Item includes all the elements needed for installation of the set. Set includes the following equipment:
  1 pc mount for 2 modules 
  1 pc frame for 2 modules
  1 pc of socket outlets 16A 230V                                       Calculation per peace installed set.</t>
  </si>
  <si>
    <t>– Installation set with one modular element with IP 55 protection. Item includes all the elements needed for installation of the set. Set includes the following equipment:
  1 pc of socket outlet 16A 230V IP55,                                       Calculation per peace installed set.</t>
  </si>
  <si>
    <t>Delivery and installation of three-phase earthed socket 400V. Calculation per installed socket.</t>
  </si>
  <si>
    <t>Delivery and installation of installation lines, type N2XH, of appropriate cross-section and number of wires, for the supply of installation sets. Conductors are placed partly in cable trays, and partly through the parapet distribution.calculation per m installed lines.</t>
  </si>
  <si>
    <t>Delivery and installation of installation pipes phi 23 mm.  Calculation per m.</t>
  </si>
  <si>
    <t xml:space="preserve"> Mounted luminaires 771 PC 2x49 W T5 IP65. Calculation per pcs.
</t>
  </si>
  <si>
    <t xml:space="preserve"> Mounted luminaires P2M 262x49W T16 EB IP20. Calculation per pcs.
</t>
  </si>
  <si>
    <t xml:space="preserve"> Mounted luminaires LSV 222x54W T16 EB IP54. Calculation per pcs.
</t>
  </si>
  <si>
    <t xml:space="preserve"> Mounted luminaires  PSP 272x54W T16 EB IP54. Calculation per pcs.</t>
  </si>
  <si>
    <t xml:space="preserve"> Emergency luminaire GR312 1x8 W , 3h. Calculation per pcs.
</t>
  </si>
  <si>
    <t>Delivery and laying of installation lines of appropriate cross-section and number of wires, for the supply of lighting installations. Conductors are placed in cable trays. Calculation per m.</t>
  </si>
  <si>
    <t>Delivery and installation of switches. Switches are mounted at a height of 1.1 m from the floor. Item includes delivery of distribution box Ø60 mm for mounting on the wall. Calculation per piece installed switches.</t>
  </si>
  <si>
    <t>Wall mounted motion detector IP44. calculation per piece instaled detector.</t>
  </si>
  <si>
    <t>Supply and delivery of steel galvanized FeZn 25x4 mm strip for forming of the foundation earthing electrode.Calculation per m.</t>
  </si>
  <si>
    <t>Supply and delivery of steel galvanized FeZn 20x3 mm strip for forming of potential equalization ring in the heating substation. It is executed by placing on the supporting mounts at a height of 0.5 m from the floor.Calculation per m.</t>
  </si>
  <si>
    <t>Supply and delivery of supporting mounts SRPS N.B4.925/P for installation of FeZn 20x3mm, which is used to form the potential equalization rings. Calculation per pcs.</t>
  </si>
  <si>
    <t>Supply, delivery and installation of  SRPS N.B4.936/III cross piece, which is placed at all jointing points, i.e. Intersections of  iron galvanized strips.Calculation per pcs.</t>
  </si>
  <si>
    <t>Supply, delivery and installation of the P/F 1x16 mm² l=0,3m conductor  with lugs on both ends for bridging of metal masses in the substation.Calculation per pcs.</t>
  </si>
  <si>
    <t xml:space="preserve">Supply, delivery and installation of complete arrester with early start. Arrester is installed on the mount, height 5 m, lead time t= Δt=25μs. Dimensions Ø100mm, H=330mm.Calculation per pcs.
</t>
  </si>
  <si>
    <t>Supply and delivery of steel galvanized FeZn 20x3mm strip for forming of the drain of the lightning arrester.Calculation per m.</t>
  </si>
  <si>
    <t>Supply, delivery and installation of the arrester mount, length 5 m, made of galvanized water supply pipes Ø50mm, equipped with an anchor plate dimensions 400x400x5mm and all the necessary equipment for securing the mount.Calculation per pcs.</t>
  </si>
  <si>
    <t>Supply, delivery and installation of aluminum wire phi 10mm on the roof covering. The wire is laid on trays, which are placed at every 0.5 m.Calculation per m.</t>
  </si>
  <si>
    <t>Testing of the lightning arrester installation, continuity check, proper measurement of the resistance distribution and obtaining the Test certificate of the same.Calculation per pcs.</t>
  </si>
  <si>
    <t>Diesel-generator, nominal power 120 kVA. Generator 400/230 V, 50Hz in soundproof housing. Included controller for manual and automatic switching on, controlled by the microprocessor unit, ATS 125A and sound attenuator a on the exhaust pipe.Calculation per pcs.</t>
  </si>
  <si>
    <t>Installation, connecting of ATS, fabrication of earthing and filling of tanks with 70 liters of fuel.Calculation per pcs.</t>
  </si>
  <si>
    <t>Mechanical and manual excavation of the trench for cable ducts on the route in VI category soil, for the cable duct. Dig cable canal according to the drawing. Trench dimensions: 0,5 x 0,8. The price includes breaking and cutting of asphalt and concrete.Calculation per m.</t>
  </si>
  <si>
    <t>Backfilling the soil trench for cable ducts on the route in VI category soil, with compacting in layers and disposal of excess soil to the designated spot. The price includes other works in connection with excavation and backfilling of canals, which may arise on the spot: paying attention to the underground facilities along the route, protecting them from damage, filling the bottom of the cable trench with fine grained soil or sand, above and below the cable in two layers of 10 cm each, laying of cable ducts, attention tape, as well as other contingencies.Calculation per m.</t>
  </si>
  <si>
    <t>Supply and installation of concrete cable ducts.Calculation per m.</t>
  </si>
  <si>
    <t>Fabrication of cable manhole, internal dimensions 2 x 2 x 2 x m, complete (formwork, reinforcement and concreting, smoothing, stirrups for climbing, cover for cargo transport), with supply and delivery of necessary material.Calculation per pcs.</t>
  </si>
  <si>
    <t xml:space="preserve">Supply and installation of main supply cable PPOO-A through already placed installation.Calculation per pcs.
</t>
  </si>
  <si>
    <t>Supply and installation of KPK supply boxes.Calculation per pcs.</t>
  </si>
  <si>
    <t>Completing the N connector in the existing TS.Calculation per pcs.</t>
  </si>
  <si>
    <t>Other small unspecified material and contingencies, which are not included in the previous items.Calculation per pcs.</t>
  </si>
  <si>
    <t>Recording of the route of the newly designed cable and entering into the cadastral plan.Calculation per pcs.</t>
  </si>
  <si>
    <t>Delivery and placement of UTP Cat 6 cable.Calculation per m.</t>
  </si>
  <si>
    <t>Delivery and placement of cable 5x2x0,6 mm² for connecting the installation of telephone cabinet and rack cabinet.Calculation per m.</t>
  </si>
  <si>
    <t>Delivery and placement of halogen free RBC hose, diameter of 16 mm.Calculation per m.</t>
  </si>
  <si>
    <t>Installation of RJ45 module at the end of the cable in the rack.Calculation per pcs.</t>
  </si>
  <si>
    <t>Installation of RJ45 module at the end of the cable at the socket outlet.Calculation per pcs.</t>
  </si>
  <si>
    <t>Delivery of the patch cable l= 1 m.Calculation per pcs.</t>
  </si>
  <si>
    <t>Labelling of all feeds, connecting, testing and issuing of Test certificate.Calculation per pcs.</t>
  </si>
  <si>
    <t>Delivery, installation and connecting of ITO - L.Calculation per pcs.</t>
  </si>
  <si>
    <t>Supply and connecting of DNVR-8067NI-SE 8ch
NVR 8-CH NETWORK VIDEO RECORDER FOR IP CAMERAS
• Supports cameras from different manufacturers
• IP video inputs: DNVR-8067NI-SE( / N) 8-ch
• Recording resolution up to 5 Megapixel 
• HDMI and VGA outputs up to 1920×1080P resolution
• HDD quota – disk management
• 8 independent network interfaces for embedded switch
• 12 VDC                                                                  Calculation per piece installed camera.</t>
  </si>
  <si>
    <t>Delivery and connecting of HDD 1 TB .Calculation per pcs.</t>
  </si>
  <si>
    <t>Delivery LG 22” wide LCD monitor full HD 1920x1080.Calculation per pcs.</t>
  </si>
  <si>
    <t>Delivery and connecting of 16 port POE switch.Calculation per pcs.</t>
  </si>
  <si>
    <t>Delivery and placement of halogen free RBC hose with diameter of 16 mm. Calculation per m.</t>
  </si>
  <si>
    <t>Installation of RJ45 module at the end of the camera cable.Calculation per pcs.</t>
  </si>
  <si>
    <t>Testing and commissioning.Calculation per pcs.</t>
  </si>
  <si>
    <t>Delivery, installation and connecting of the antenna on the roof of the building for reception of TV signal.Calculation per pcs.</t>
  </si>
  <si>
    <t>Delivery, installation and connecting of TV connectors, designed for wall mounting.Calculation per pcs.</t>
  </si>
  <si>
    <t>Delivery, installation and connecting of the RG 6 cable.Calculation per m.</t>
  </si>
  <si>
    <t>Delivery, installation and connecting of the RG 11 cable.Calculation per m.</t>
  </si>
  <si>
    <t xml:space="preserve">Delivery and installation of the halogen free RBC hose with diameter of 16 mm.Calculation per m. </t>
  </si>
  <si>
    <t>Delivery and placement of installation halogen free and fire resistant cable, type NHXHX 3x1,5 mm² FE180/E90.Calculation per m.</t>
  </si>
  <si>
    <t>Delivery and installation of STEEL PANEL radiators, complete, with holders and other accessories. The price includes everything needed for a completely installed radiator.Calculation per pcs.</t>
  </si>
  <si>
    <t xml:space="preserve">Delivery and installation of nickel-plated radiator valves for TWO-PIPE system. With pre-setting and maintaining the pre-set control. Straight or EC, NO 15. Calculation per pcs.                                               </t>
  </si>
  <si>
    <t>Delivery and installation of nickel-plated radiator valves.                                            Valves are nickel-plated and have sealable caps. 
Metal lid on the cap is mandatory. NO 15                                                                               Calculation per pcs.</t>
  </si>
  <si>
    <t>Delivery and installation of drain cock. Ball valves. Complete with hose connection 1/2" NO 15 .Calculation per pcs.</t>
  </si>
  <si>
    <t>Pipes made of cross linked polyethylene PE-Xa for heating  16X2,2mm, non-insulated.Calculation per m.</t>
  </si>
  <si>
    <t xml:space="preserve"> Set of connecting union joint, for connecting the angle set 15 x 1 and radiator valves. G3/4-15 Adjust according to the supplied valve and angled set.Calculation per pair.</t>
  </si>
  <si>
    <t>Angle connection fitting  16/250 made of stainless steel, dimensions 15x1 mm, for connecting the pipes to radiators                                                           length l= 250mm.Calculation per pcs.</t>
  </si>
  <si>
    <t>Union joint on pipe distributor  or equivalent 16X2,2mm.Calculation per pcs.</t>
  </si>
  <si>
    <t>Mobile cover for permanently sealed connections  PX 16X2,2mm ,Calculation per pcs.</t>
  </si>
  <si>
    <t>Double rosette 15 x 1.Calculation per pcs.</t>
  </si>
  <si>
    <t>Delivery and installation
Thermal insulation pipes , thickness 9mm for pipes 18/9.Calculation per m.</t>
  </si>
  <si>
    <t>Delivery and installation of black seamless pipes for hot water according to JUS C.B5.221 and 225. Pipes are provided with all the necessary material for joining, fastening, carrying, fixed points, sliding points, work gases, rosettes and passage sleeves, i.e. fittings. Calculation per m.The following pipes are provided:</t>
  </si>
  <si>
    <t>Delivery and installation of axial expansion joints for central heating. Expansion joint for jointing by welding and with a protective sleeve and screw which is unscrewed after the installation is complete. Operating pressure up to 10 bar.  Total elongation 30 mm. Mounting length 240 mm. Type AS 10 nominal diameter DN 32/6.Calculation per pcs.</t>
  </si>
  <si>
    <t>nominal diameter DN 32/6.Calculation per pcs.</t>
  </si>
  <si>
    <t>Automatic vent tap 1/2”, installed at the vertical endings at storey racks.Calculation per pcs.</t>
  </si>
  <si>
    <t>Delivery and installation of ball valves. NP 6 mandatory together with union joint.Calculation per pcs.</t>
  </si>
  <si>
    <t>Delivery and installation of balancing valve on the return line, with connections for measuring instrument. Calculation per pcs.</t>
  </si>
  <si>
    <t>Delivery and installation of union joint with balancing valve on the return line, with corresponding nipple.Calculation per pcs.</t>
  </si>
  <si>
    <t>Delivery and installation of radiator heating manifolds HLV with ball valves, vents and drain cocks. All with necessary accessories for connecting. Complete for supply and return. Storey racks.Calculation per pair.</t>
  </si>
  <si>
    <t>Delivery and installation of the manifold cabinet for wall mounting. Cabinet has adjustable height and adjustable lid and a lock. Complete with necessary chiselling and polyurethane foam for wall mounting.Calculation per pcs.</t>
  </si>
  <si>
    <t>Delivery and installation of the motorized 3-way valve. Connections with internal thread, brass. To be manually selected or to work with actuator. Optional installation on the left and right side. Working pressure: 10 bor, max. Temperature +110 C. Calculation per pcs.</t>
  </si>
  <si>
    <t>Delivery and installation of servomotors for 3-way valves VRG 131. Operating voltage 230V/50Hz, torque 10 Nm, transition time of 140 s, manual/automatic positioning, reversible scale for positioning indication 1 ... 10. Complete with installation components (integrated board adapter for 3-way valves VRG) .Calculation per pcs.</t>
  </si>
  <si>
    <t>Delivery and installation of the pressure relief valve, straight or angled, complete with union joints for differential pressure 0.1 bar.Calculation per pcs.</t>
  </si>
  <si>
    <t>Delivery and installation of pipe thermometers with round scale D= 80 mm  to 120 C.Calculation per pcs.</t>
  </si>
  <si>
    <t>Delivery and installation of pressure gauges for pressure up to 10 bar, complete with gauge cock. D=80 mm.Calculation per pcs.</t>
  </si>
  <si>
    <t>Delivery and installation of elastic connections, rubber expansion joints, complete with flanges.
GU - KO   PN 6.Calculation per pcs.</t>
  </si>
  <si>
    <t>Delivery and installation of flange sets. Complete flange with neck, gaskets and screws with nuts. PN 6.Calculation per pcs.</t>
  </si>
  <si>
    <t xml:space="preserve"> 3 WAY VALVE VRG 131, DN=40,                                    Rp 11/2“,Kvs=25,l=116mm</t>
  </si>
  <si>
    <t>Delivery and installation of BALL valves. NO 15  NP 6.Calculation per pcs.</t>
  </si>
  <si>
    <t>Delivery and installation of pre-insulated pipes (with manufacturer's Test certificates), with installed electric cables for the control of the pipeline network, the temperature regime of 130° C. Pre-insulated pipes must comply with the European standard EN 253. Welding is executed according to standards and regulations.Calculation per m.</t>
  </si>
  <si>
    <t>Delivery and installation of pre-insulated pipe arches R=1.5 D (with manufacturer's Test certificates, with installed electric cables for the control of the pipeline network, the temperature regime of 130° C (standard arches) -KB. The pre-insulated arches must comply with European standard EN 448.Calculation per pcs.</t>
  </si>
  <si>
    <t>Delivery and installation of drain cocks, complete with couplings for welding.Calculation per pcs.</t>
  </si>
  <si>
    <t>Delivery and installation of the new  arches R=1.5D.Calculation per pcs...</t>
  </si>
  <si>
    <t>Pre-insulated fixed piece (fixed point).Calculation per pcs.</t>
  </si>
  <si>
    <t>Delivery and installation of the sealing element (EK) - end cap, at the joint between the pre-insulated pipe and the steel pipe.Calculation per pcs.</t>
  </si>
  <si>
    <t>Delivery and installation of the sealing elements of the pre-insulated pipeline at the passage through the divider (DR).Calculation per pcs.</t>
  </si>
  <si>
    <t>Connecting the newly designed heating pipeline to the existing pipelines (material included in the previous items).Calculation per pcs.</t>
  </si>
  <si>
    <t>Radiographic testing by the authorized institution. 
20% of welded joints (or as directed by the Investor) is being recorded. They should be noted, documented and evaluated in the report. Depending on the classification of welded joints, take action according to regulations.Calculation per pcs.</t>
  </si>
  <si>
    <t>Electrical works on the heating pipeline, which consist of delivery, installation and electrical connection, with signal testing, along with report prepared by the Investor.Calculation per set.</t>
  </si>
  <si>
    <t>Delivery and installation of concentric reducers. Item refers to the connection point of the new heating pipeline.Calculation per pcs.</t>
  </si>
  <si>
    <t>Delivery and installation of BUTTERFLY valves.                             NP 16.Calculation per pcs.</t>
  </si>
  <si>
    <t>Delivery and installation of flange sets. Flanges sets with neck, gaskets and screws with nuts.                                PN 16.Calculation per pcs.</t>
  </si>
  <si>
    <t>Delivery and installation of AUTOMATIC VENT valves. NO 15, addition to the venting vessel.Calculation per pcs.</t>
  </si>
  <si>
    <t xml:space="preserve">Machine trench excavation in II and III category soil. Trench is excavated with proper skew cutting off of the sides. The maximum depth of the excavation is 80 cm starting from the surface of the asphalt. Removal of the material to the city landfill at a distance of up to 10 km. Item also includes the excavation of.Calculation per m³. </t>
  </si>
  <si>
    <t xml:space="preserve">Supply of crushed stone 0-34.5 mm and construction of the upper bearing layer of the road surface. Compacting to min. Me=60Mpa.Calculation per m³. </t>
  </si>
  <si>
    <t xml:space="preserve">lifted and dropped kerbs 18/24.   Calculation per m. </t>
  </si>
  <si>
    <t xml:space="preserve">Manhole with light section 1x1 m, depth up to 1.5 m, with providing cover for transport weight.Calculation per pcs. </t>
  </si>
  <si>
    <t>Wall for protection of pipes with external dimensions 1x0.5 m, height of about 1.5 m.Calculation per pcs.</t>
  </si>
  <si>
    <t>Wall for protection of pipes with external dimensions 1x0.5 m, height of about 1.0 m.Calculation per pcs.</t>
  </si>
  <si>
    <t>Delivery and installation of pre-insulated pipe arches R=1.5 D (with manufacturer's Test certificates) with installed electric cables for control of the pipeline network, the temperature regime of 130 ° C.  (Standard arches) -KB. Pre-insulated pipes must comply with the European standard EN 448.Calculation per pcs.</t>
  </si>
  <si>
    <t xml:space="preserve"> - DN80/DA160.Calculation per pcs.</t>
  </si>
  <si>
    <t>Delivery and installation of elements for the sealing of  pre-insulated pipeline at the passage through the separator (DR).Calculation per pcs.</t>
  </si>
  <si>
    <t>Electrical works on the heating pipeline, which consist of delivery, installation and electrical connection with signal testing, along with report prepared by the Investor.Calculation per set.</t>
  </si>
  <si>
    <t>Radiographic testing by the authorized institution. 
20% of welded joints (or as directed by the Investor) is being tested. They should be noted, documented and evaluated in the report. Depending on the classification of welded joints, take action according to regulations.Calculation per pcs.</t>
  </si>
  <si>
    <t>Machine trench excavation in II and III category soil. Trench is excavated with proper skew cutting off of the sides. The maximum depth of the excavation is 80 cm starting from the surface of the asphalt. Removal of the material to the city landfill at a distance of up to 10 km. Complete with clearing the trench and .Calculation per m³.</t>
  </si>
  <si>
    <t>Supply and installation of handheld devices C9 C6.Calculation per pcs.</t>
  </si>
  <si>
    <t>Supply and installation of handheld devices CO2 5.Calculation per pcs.</t>
  </si>
  <si>
    <t>Supply and installation of handheld devices V=0.4m³.Calculation per pcs.</t>
  </si>
  <si>
    <t xml:space="preserve">Supply, transport and installation of toilet bowl, complete, which includes:                                                          -noise-free cistern,                                                                                      - connection set for the toilet bowl, fastening material for the element (attaching to the floor),
- funnel bowel made of sanitary ceramics,
- plastic toilet seat,
- nickel plated clothes holders and toilet paper holder,
- connecting material as needed,                                                                  - steel frame. 
Paid per piece of completely installed toilet with all the necessary material and labor.  </t>
  </si>
  <si>
    <t xml:space="preserve">N2XH-J 5x16mm²for power supply of the RTP and RT1     </t>
  </si>
  <si>
    <t xml:space="preserve">   N2XH 4x50mm² from MDC do ATS generator, and from ATS to MDC</t>
  </si>
  <si>
    <t>N2XH-J 5x10mm² for power supply of the RTTS and RTS</t>
  </si>
  <si>
    <t>N2XH-J 5x6mm² for power supply of the elevator and booster pump station.</t>
  </si>
  <si>
    <t>Supply and installation of 0.4kV switchgear block, modular, standard tested for the equipment of following characteristics: dimensions up to WxHxD: 1000x2200x250 mm, for wall mounting, external degree of protection IP43, complete connecting supplies according to the manufacturer's specifications, access to equipment from the front, access to cables from the front, bus bars 3P+N+E, of corresponding nominal current. Instal the following equipment in the cabinet:
-1 pcs.three pole surge diverter, 500V                                 -1 pcs.three pole low voltage break switch,250A. fixed,3P with power MX  button 230V. rated current (voltage) ln=250 A, with extended drive and with chest pull.                         -2 pcs. three gang (protection) 3P C,230 V 50Hz, rated current (voltage) ln=63 A, breaking capacity 10 kA, with overcurrent shutter button  (thermal and  electromagnetic)   -4 pcs.three gang (protection) 3P C,230 V 50Hz, rated current (voltage) ln=40 A, breaking capacity 10 kA, with overcurrent shutter button  (thermal and  electromagnetic) ;  -  1 pcs. 5 A measuring group ;                                         -3 pcs.current power reducer 200/5 A;                                 -1 pcs. measuring box.;                                                    - 1pcs. GPRS device.;                                                       - Other fine material  (copper bus bar,terminal,conductors,insulatos,pertinax board,lugs,screws, etc.)
Calculation pre peace installed block.</t>
  </si>
  <si>
    <t>Supply and installation of 0.4kV switchgear block, modular, standard tested for the equipment of following characteristics: dimensions up to WxHxD: 1000x2200x250 mm, for wall mounting, external degree of protection IP43, complete connecting supplies according to the manufacturer's specifications, access to equipment from the front, access to cables from the front, bus bars 3P+N+E, of corresponding nominal current. Place a nameplate under each element.  Install equipment in the cabinet the following equipment .                                         -1 pcs. three polle main switches , current rating ln=40 A ,  two-position, 0-1, monting on the  box door.             -1 pcs. Four polle differential overload trip 40/0.3 A;              -24 pcs. one gang  protection switch (1P) B,230 V,50 Hz, rated current 16 A,  breaking capacity 10 kA  with overcurrent shutter button  (thermal and  electromagnetic ) ; - 10 pcs. one gang  protection switch (1P) B,230 V,50 Hz, rated current 10 A,  breaking capacity 10 kA  with overcurrent shutter button  (thermal and  electromagnetic )   -  Other fine material  (copper bus bar,terminal,conductors,insulatos,pertinax board,lugs,screws, etc.)                    Calculation pre peace installed block.</t>
  </si>
  <si>
    <t>Supply and installation of 0.4kV switchgear block, modular, standard typically tested for the equipment with the following characteristics: dimensions up to WxHxD: 1000x2200x250 mm, for wall mounting, external degree of protection IP43, complete connecting supplies according to the manufacturer's specifications, access to equipment from the front, access to cables from the front, bus bars 3P+N+E, of corresponding nominal current. Place a nameplate under each element.  Install equipment in the cabinet the following equipment .                                                                       -1 pcs. three polle main switches , current rating ln=40 A ,  two-position, 0-1, monting on the  box door.         --2 pcs. one polle (grebenasti) switches , current rating ln=10 A ,  two-position, 0-1, monting on the  box door;        -1 pcs.Four polle differential overload trip 40/0.3 A;               -  24 pcs. one gang  protection switch (1P) B,230 V,50 Hz, rated current 16 A,  breaking capacity 10 kA  with overcurrent shutter button  (thermal and  electromagnetic ) ; -8 pcs. one gang  protection switch (1P) B,230 V,50 Hz, rated current 16 A,  breaking capacity 10 kA  with overcurrent shutter button  (thermal and  electromagnetic ) ; -  Other fine material  (copper bus bar, terminal, conductors, insulatos, pertinax board, lugs, screws, etc</t>
  </si>
  <si>
    <t xml:space="preserve">Supply and installation of 0.4kV switchgear block, modular, standard tested for the equipment of following characteristics: dimensions up to WxHxD: 1000x2200x250 mm, for wall mounting, external degree of protection IP43, complete connecting supplies according to the manufacturer's specifications, access to equipment from the front, access to cables from the front, bus bars 3P+N+E, of corresponding nominal current. Place a sign under each element.Instal the following equipment in the cabinet:
-1 pcs. three polle (grebenasti) switches , current rating ln=63 A ,  two-position, 0-1, monting on the  box door.         --4 pcs. one polle (grebenasti) switches , current rating ln=10 A ,  two-position, 0-1, monting on the  box door;        -1 pcs.Four polle differential overload trip 63/0.3 A;               -  40 pcs. one gang  protection switch (1P) B,230 V,50 Hz, rated current 16 A,  breaking capacity 10 kA  with overcurrent shutter button  (thermal and  electromagnetic ) ; -20 pcs. one gang  protection switch (1P) B,230 V,50 Hz, rated current 16 A,  breaking capacity 10 kA  with overcurrent shutter button  (thermal and  electromagnetic ) ; -  Other fine material  (copper bus bar,terminal,conductors,insulatos,pertinax board,lugs,screws, etc.).
</t>
  </si>
  <si>
    <t>Supply and installation of 0.4kV switchgear block, modular, standard typically tested for the equipment with the following characteristics: dimensions up to WxHxD: 1000x2200x250 mm, for wall mounting, external degree of protection IP43, complete connecting supplies according to the manufacturer's specifications, access to equipment from the front, access to cables from the front, bus bars 3P+N+E, of corresponding nominal current. Place a sign under each element.Instal the following equipment in the cabinet:
-1 pcs. three polle  main  switches , current rating ln=63 A ,  two-position, 0-1, monting on the  box door.         --3 pcs. one polle (grebenasti) switches , current rating ln=10 A ,  two-position, 0-1, monting on the  box door;        -1 pcs.four polle differential overload trip 63/0.3 A;               -  36 pcs. one gang  protection switch (1P) B,230 V,50 Hz, rated current 16 A,  breaking capacity 10 kA  with overcurrent shutter button  (thermal and  electromagnetic ) ; -12 pcs. one gang  protection switch (1P) B,230 V,50 Hz, rated current 10 A,  breaking capacity 10 kA  with overcurrent shutter button  (thermal and  electromagnetic ) ; -  Other fine material  (copper bus bar,terminal,conductors,insulatos,pertinax board,lugs,screws, etc.)     
.Calculation pre peace installed block.</t>
  </si>
  <si>
    <t>Supply, delivery and installation of  measuring compression joint (type D SRPS N.B4.932) for connecting the descending lines of the lightning arrester installation with existing system of the foundation earthing electrode.Calculation per pcs.</t>
  </si>
  <si>
    <t>Delivery, installation and connecting of telephone .Calculation per pcs.</t>
  </si>
  <si>
    <t>UPS (on-line / double conversion) 2000VA/230V .Calculation per pcs.</t>
  </si>
  <si>
    <t xml:space="preserve">Delivery, installation and connecting of the internal  camera 
• Resolution 1.3 / 3.0 megapixel 1280x960
• Minimum lighting: 0,01 lux@F1.2, AGC ON, 0,028 lux@F2.0,
• AGC ON, 0 lux with IR
• H.264 / MJPEG video compression
• Lens 2,8 mm@F2.0                           
• HD real-time video, Day / night auto switch
• 3D DNR &amp; DWDR &amp; BLC, IR range of up to 30m, vandal proof housing
• IP66 protection
• 12 VDC ± 10%, PoE (802.3af)                                                                Calculation per piece installed camera.
</t>
  </si>
  <si>
    <t>Delivery, installation and connecting of the external camera , 
• Resolution 1.3 / 3.0 megapixel 1280x960
• Minimum lighting: 0,01 lux@F1.2, AGC ON, 0,028 lux@F2.0,
• AGC ON, 0 lux with IR
• H.264 / MJPEG video compression
• Lens 2,8 mm@F2.0
• HD real-time video, Day / night auto switch
• 3D DNR &amp; DWDR &amp; BLC, IR range of up to 30m, vandal proof housing
• IP66 protection
• 12 VDC ± 10%, PoE (802.3af)
delivery of wall panel for mounting included                                                Calculation per piece installed camera.</t>
  </si>
  <si>
    <t>Delivery and installation of the TEMPERATURE CONTROLLER, electric motor drive CRS 110  together with distribution sensor and external sensor. Control range: 20-90 C.Calculation per pcs.</t>
  </si>
  <si>
    <t xml:space="preserve"> Mounted luminaires   220 FLUO TR 2x26 W EVG IP40. Calculation per pcs.</t>
  </si>
  <si>
    <t xml:space="preserve"> Mounted luminaires  ROUND 900 8x14W T16  . Calculation per pcs.</t>
  </si>
  <si>
    <t xml:space="preserve"> Mounted luminaires  ONE WAY  LED 1x4 W IP65. Calculation per pcs.
</t>
  </si>
  <si>
    <t xml:space="preserve"> Mounted luminaires   2x54W T16 EB IP43. Calculation per pcs.
</t>
  </si>
  <si>
    <t xml:space="preserve"> 40-60FN),  for operating conditions         Q = 4788/h and H = 24.8kPa N=(12-178)W,    l=220mm,    1x230V,    50/60Hz
</t>
  </si>
  <si>
    <t>Supply of material and thermal and sound insulation of floors under the cement screed, using insulation materials,  extruded polystyrene panels with closed cells (XPS) and minimum compressive strength 300 kPa, d=4 cm and termo silent  tape 100/5 mm, which is placed against the wall. The insulation materials,  extruded polystyrene panels with closed cells (XPS) and minimum compressive strength 300 kPa,  shall not be placed in floors intended for parking places for vehicles. Calculation per m² of installed thermal insulation.</t>
  </si>
  <si>
    <t>Thermal insulation in the basement floor using insulation materials,  extruded polystyrene panels with closed cells (XPS) and minimum compressive strength 300 kPa,  d=10 cm in rooms 2 to 9, and room 12. Calculation per m² of executed thermal insulation</t>
  </si>
  <si>
    <t>Delivery and installation of electrical circulation pumps.Calculation per pcs. with these characteristics:</t>
  </si>
  <si>
    <t>Clearing the site, cutting the existing metal fence (about 120 m), marking the facility, implementation of bench marks, which will remain on the site until the technical acceptance of the building.</t>
  </si>
  <si>
    <t>Breaking the existing asphalt on a part of the newly designed facility mechanically, with loading into a vehicle and transport to the city landfill. Calculation per m² of the excavation.</t>
  </si>
  <si>
    <t xml:space="preserve"> Supply, transport and installation of underground and aboveground fire hydrants made of cast iron, for installation depth of 1.25 m.
Paid per piece of completely installed hydrant. Ø80mm.</t>
  </si>
  <si>
    <t>Supply and installation of perforated cable trays, lateral height of 60 mm for laying cables of electrical installations. Trays have bottom and side perforations and curved upper side.This item includes all necessary mounting equipment (ceiling mounts with brackets for standard installation, joints, branches, protective rings, etc.).                          . Calculation per m.</t>
  </si>
  <si>
    <t>Fire resins for coating and plugging between fire zones. Rack routes and cables are coated with these resins in a length of 1 m on both sides of the wall. Calculation per kg.</t>
  </si>
  <si>
    <t xml:space="preserve">Supply and installation of parapet cable distribution systems. The base of the parapet should be with one section for conducting electrical and telecommunication installations. Modular outlet elements are installed into the parapet.
Item includes all the necessary material for setting up the distribution  (partitions, cable holders, covers, corner elements). 
 Calculation per m.
</t>
  </si>
  <si>
    <t>Delivery and installation of installation pipes Ø16 mm. Calculation per m.</t>
  </si>
  <si>
    <t>Patching of asphalt and concrete.Calculation per m².</t>
  </si>
  <si>
    <t>Pipe guides for achieving the required radius for pipe f 16/17 mm.Calculation per pcs.</t>
  </si>
  <si>
    <t xml:space="preserve"> F 18 /9</t>
  </si>
  <si>
    <t>NO 15   f  21 * 2,65 mm</t>
  </si>
  <si>
    <t>NO 20   f  26 * 2,65 mm</t>
  </si>
  <si>
    <t>NO 25   f  33 * 3.25 mm</t>
  </si>
  <si>
    <t>NO 32   f  42 * 3.25 mm</t>
  </si>
  <si>
    <t>NO 40   f  48 * 3.25 mm</t>
  </si>
  <si>
    <t>NO 50   f  60.3 * 3.65 mm</t>
  </si>
  <si>
    <t xml:space="preserve">Delivery and installation of the venting vessel.         
     F100 x150mm.    Calculation per pcs.                                         </t>
  </si>
  <si>
    <r>
      <t xml:space="preserve">Horizontal flexible waterproofing </t>
    </r>
    <r>
      <rPr>
        <b/>
        <sz val="10"/>
        <rFont val="Arial"/>
        <family val="2"/>
      </rPr>
      <t xml:space="preserve"> </t>
    </r>
    <r>
      <rPr>
        <sz val="10"/>
        <rFont val="Arial"/>
      </rPr>
      <t>in sanitary blocks and balconies, in three coats and two meshes (3+2) with prior coating of the rooms with cold bitulit coating. Also insulate floor coves at the height of 15 cm around the walls. Calculation per m² of complete flexible waterproofing as described above.</t>
    </r>
  </si>
  <si>
    <r>
      <t xml:space="preserve"> - inner door - basement (room 6) </t>
    </r>
    <r>
      <rPr>
        <b/>
        <sz val="10"/>
        <rFont val="Arial"/>
        <family val="2"/>
      </rPr>
      <t xml:space="preserve">        </t>
    </r>
    <r>
      <rPr>
        <sz val="10"/>
        <rFont val="Arial"/>
      </rPr>
      <t xml:space="preserve"> dim 220 x 300</t>
    </r>
  </si>
  <si>
    <r>
      <t xml:space="preserve">EARTHWORKS </t>
    </r>
    <r>
      <rPr>
        <sz val="10"/>
        <rFont val="Arial"/>
      </rPr>
      <t>…………………………………………………………………………</t>
    </r>
  </si>
  <si>
    <r>
      <t xml:space="preserve">JOINERY WORKS </t>
    </r>
    <r>
      <rPr>
        <sz val="10"/>
        <rFont val="Arial"/>
      </rPr>
      <t>………………………………………………………………………</t>
    </r>
  </si>
  <si>
    <r>
      <t>On-site measurement and testing of the quality of installed thermal insulation of external walls, according to JUS U.J5.062, along with preparation of Report, which should be signed by the main construction contractor, subcontractor for the installation of thermal insulation, and contractor</t>
    </r>
    <r>
      <rPr>
        <sz val="10"/>
        <color indexed="10"/>
        <rFont val="Arial"/>
        <family val="2"/>
      </rPr>
      <t xml:space="preserve"> </t>
    </r>
  </si>
  <si>
    <r>
      <t xml:space="preserve">CONCRETE AND REINFORCED CONCRETE WORKS </t>
    </r>
    <r>
      <rPr>
        <sz val="10"/>
        <rFont val="Arial"/>
      </rPr>
      <t>…………………</t>
    </r>
  </si>
  <si>
    <r>
      <t xml:space="preserve">REINFORCMENT WORKS </t>
    </r>
    <r>
      <rPr>
        <sz val="10"/>
        <rFont val="Arial"/>
      </rPr>
      <t>……………………………………………</t>
    </r>
  </si>
  <si>
    <r>
      <t xml:space="preserve">MASONRY AND BRICKLAYING WORKS </t>
    </r>
    <r>
      <rPr>
        <sz val="10"/>
        <rFont val="Arial"/>
      </rPr>
      <t>……………………………………</t>
    </r>
  </si>
  <si>
    <r>
      <t>CARPENTRY WORKS</t>
    </r>
    <r>
      <rPr>
        <sz val="10"/>
        <rFont val="Arial"/>
      </rPr>
      <t>……………………………………………………</t>
    </r>
  </si>
  <si>
    <r>
      <t xml:space="preserve">INSULATION WORKS </t>
    </r>
    <r>
      <rPr>
        <sz val="10"/>
        <rFont val="Arial"/>
      </rPr>
      <t>…………………………………………………</t>
    </r>
  </si>
  <si>
    <r>
      <t>SHEETMETAL WORKS</t>
    </r>
    <r>
      <rPr>
        <sz val="10"/>
        <rFont val="Arial"/>
      </rPr>
      <t>……………………………………………………</t>
    </r>
  </si>
  <si>
    <r>
      <t>EXTERNAL PLASTERING WORKS</t>
    </r>
    <r>
      <rPr>
        <sz val="10"/>
        <rFont val="Arial"/>
      </rPr>
      <t>…………………………</t>
    </r>
  </si>
  <si>
    <r>
      <t>PAINTING AND DECORATING</t>
    </r>
    <r>
      <rPr>
        <sz val="10"/>
        <rFont val="Arial"/>
      </rPr>
      <t>……………………………………………</t>
    </r>
  </si>
  <si>
    <r>
      <t>MISCELLANIOUS WORKS</t>
    </r>
    <r>
      <rPr>
        <sz val="10"/>
        <rFont val="Arial"/>
      </rPr>
      <t>……………………………………………</t>
    </r>
  </si>
  <si>
    <t xml:space="preserve">CENTRAL HEATING
 - HEATING PIPELINE </t>
  </si>
  <si>
    <t>2.3.1 &amp; 2.4.1.1</t>
  </si>
  <si>
    <t>2.4.1.2</t>
  </si>
  <si>
    <t>Removal of the surface layer - topsoil d=20 cm in the bulk excavation using heavy machinery, and transport to the construction site landfill.                                                             Calculation per m² of removed topsoil in undisturbed condition.</t>
  </si>
  <si>
    <t>2.5.1</t>
  </si>
  <si>
    <t>2.8.1</t>
  </si>
  <si>
    <t>2.11.1</t>
  </si>
  <si>
    <t>2.11.2</t>
  </si>
  <si>
    <t>2.11.7</t>
  </si>
  <si>
    <t>2.11.5</t>
  </si>
  <si>
    <t>2.11.6 &amp; 2.11.5</t>
  </si>
  <si>
    <t>2.11.3</t>
  </si>
  <si>
    <t>2.11.4</t>
  </si>
  <si>
    <t>2.11.6</t>
  </si>
  <si>
    <t>2.11.0</t>
  </si>
  <si>
    <t>2.13.2 &amp;2.13.3</t>
  </si>
  <si>
    <t>2.13.4</t>
  </si>
  <si>
    <t>2.13.6</t>
  </si>
  <si>
    <t>2.13.7</t>
  </si>
  <si>
    <t>2.14.1 &amp; 2.14.3</t>
  </si>
  <si>
    <t>2.15.1 &amp;2.15.3</t>
  </si>
  <si>
    <t>2.15.1 &amp;2.15.2</t>
  </si>
  <si>
    <t>All metal parts need to be double coated with read lead coating at the workshop and painted with synthetic paint in the color chosen by the Beneficiary. The height of the railing is 110 cm. 
Calculation per m of complete work.
The contractor shall ensure stable connection with the construction. Measures shall be checked on the spot.</t>
  </si>
  <si>
    <t xml:space="preserve">Fabrication and installation of handrails on the staircase wall, whose permanent structures are made of box-shaped steel profiles Ø 50 mm, anchored in the wall. All metal parts need to be coated with read lead coating at the workshop, and painted with synthetic paint in the color chosen by the Beneficiary. Calculation per m of installed handrail. Measures shall be checked on the spot. </t>
  </si>
  <si>
    <t>2.19.2</t>
  </si>
  <si>
    <t>2.20.2</t>
  </si>
  <si>
    <t>2.20.1</t>
  </si>
  <si>
    <t>2.20</t>
  </si>
  <si>
    <t>2.22.4</t>
  </si>
  <si>
    <t>N/A</t>
  </si>
  <si>
    <t>GENERAL ITEMS</t>
  </si>
  <si>
    <t>0</t>
  </si>
  <si>
    <t>Performance Bond</t>
  </si>
  <si>
    <t>Insurance of the Works</t>
  </si>
  <si>
    <t>Third party insurance</t>
  </si>
  <si>
    <t>Accomodation for Supervisor's staff as specified in the Technical Specification for fixed Site Office</t>
  </si>
  <si>
    <t>Services for the Supervisor's staff, incl. maintenance, cleaning, utility charges, etc. as specified in Technical Specification</t>
  </si>
  <si>
    <t>GENRAL ITEMS</t>
  </si>
  <si>
    <t>2.18.3</t>
  </si>
  <si>
    <t>2.8.4</t>
  </si>
  <si>
    <t>2.19.3</t>
  </si>
  <si>
    <t>2.5.2 &amp; 2.5.4 &amp; 2.5.6</t>
  </si>
  <si>
    <t>2.11.3 &amp; 2.11.7 &amp;2.12 &amp; 2.13.6</t>
  </si>
  <si>
    <t>3.2.2. &amp; 3.2.3</t>
  </si>
  <si>
    <t xml:space="preserve">Supply, transport and installation of sand, below, above and around the pipes in a layer of 10+D+10 cm, and full trench profile. Paid per m³ of installed sand.     </t>
  </si>
  <si>
    <t>2.6.2 &amp; 3.2.1</t>
  </si>
  <si>
    <t>2.8.1 &amp;3.2.1</t>
  </si>
  <si>
    <t>2.9.1 &amp;2.9.2 &amp;3.2.1</t>
  </si>
  <si>
    <t>2.5.6 &amp; 3.2.1</t>
  </si>
  <si>
    <t>3.2.4.2</t>
  </si>
  <si>
    <t>3.2.4.7</t>
  </si>
  <si>
    <t>3.2.4.7 &amp; 3.2.4.8</t>
  </si>
  <si>
    <t>3.2.1 &amp; 2.4.1.2</t>
  </si>
  <si>
    <t>3.2.1 &amp; 2.25</t>
  </si>
  <si>
    <t>2.14.4</t>
  </si>
  <si>
    <t>3.2.4.4</t>
  </si>
  <si>
    <t>3.2.4.1</t>
  </si>
  <si>
    <t>3.2.4.9</t>
  </si>
  <si>
    <t>3.2.4.10</t>
  </si>
  <si>
    <t>3.2.4.4 &amp; 3.1.1</t>
  </si>
  <si>
    <t>3.2.4.4 &amp; 3.2.2</t>
  </si>
  <si>
    <t>3.1.2 &amp; 3.2.4.4</t>
  </si>
  <si>
    <t>3.1.4 &amp; 3.2.4.5.8 &amp;3.2.4.6</t>
  </si>
  <si>
    <t>3.1.4 &amp; 3.2.4.5 &amp;3.2.4.6</t>
  </si>
  <si>
    <t>4.1 &amp; 4.2 &amp; 4.4</t>
  </si>
  <si>
    <t>4.1 &amp; 4.3 &amp; 4.4</t>
  </si>
  <si>
    <t>2.6.2 &amp; 4.1</t>
  </si>
  <si>
    <t>2.9.1 &amp; 2.9.2 &amp; 4.1</t>
  </si>
  <si>
    <t>4.1 &amp; 2.25</t>
  </si>
  <si>
    <t>4.1 &amp; 2.11</t>
  </si>
  <si>
    <t>Bulk excavation of III category soil. Excavated material shall be loaded onto a vehicle and transported to the landfill.  The quantity is calculated per m³ of the undisturbed soil.</t>
  </si>
  <si>
    <t>Supply of material and work on the improvement of the ramp for vehicle entry to the intended parking lot on the ground floor, which will beformed so as to allow the unobstructed entry to and exit from the parking spaces. The ramp shall be made of interlocking concrete  blocks of smaller dimensions, which provide warping of  the surface on the well rolled base layer with filling gaps with sand. Price shall include the supply of the required number of kerbs. All complete listed above is paid per m² of the constructed ramp.</t>
  </si>
  <si>
    <t>Construction of walls d=25 cm and 20 cm using hollow clay blocks MO-150 in cement lime mortar 1:2:6 with use of working scaffolds, which is included in the price. Calculation per m³ of completed walls.</t>
  </si>
  <si>
    <t>Construction of partition walls d=12 cm using partition blocks d=12 cm in cement-lime mortar 1:2:6. Simultaneously build the necessary horizontal and vertical a/b ring beams with dimensions 12/25 cm.</t>
  </si>
  <si>
    <t>Plastering ceilings, walls, columns and beams with cement-lime mortar in the ratio 1:2:6, in two layers using the necessary working scaffold. Spray surfaces with lean cement mortar first. Openings up to 3.0 m² are not deducted. Calculation per m² of plastered surface as described above.</t>
  </si>
  <si>
    <r>
      <t>Construction of cement screed in the rooms, average thickness d=5 cm, . On the outer edge to the wall, install the termo silent  tape 100/5 mm. Insulation materials,  extruded polystyrene panels with closed cells (XPS) and minimum compressive strength 300 kPa,</t>
    </r>
    <r>
      <rPr>
        <sz val="10"/>
        <color indexed="10"/>
        <rFont val="Arial"/>
        <family val="2"/>
      </rPr>
      <t xml:space="preserve"> </t>
    </r>
    <r>
      <rPr>
        <sz val="10"/>
        <rFont val="Arial"/>
      </rPr>
      <t>and  termo silent  tape are paid separately. Reinforce the cement screed with wire lath Ø3,2 mm/5 cm in both directions. Calculation per m² of the fully completed works as described above.</t>
    </r>
  </si>
  <si>
    <t>Fabrication of the thermal facade made of stone wool, with properties: density KRT F-130 kg/m³, thickness 10 cm, with the necessary facade scaffold, as follows:                                                   - stone wool density KRT F-130kg/m³  d=10cm                          , the two component adhesive for bonding and plastering     
- Silicate mesh min 160gr/m², the two component adhesive for bonding and plastering      around openings, intensified                                                                       - initial AL strip, and in all corners PVC strips                  - metal screw anchors, type, length min. 18 cm                            - base in the same color as the facade                                                  - final facade, type - silicate, decorative (scratched) plaster d=2mm
Installation of AL--initial strip d=10cm, then stone wool d=10cm is bonded to patellas, and vacuum on the edges, exclusively using special adhesive for stone wool (14-16 kg per 1 m of stone wool). After 48h of adhesion, the stone wool is anchored with steel screw anchors (8 anchors per 1 m²). Over the attached stone wool, apply a layer of stone wool adhesive in the thickness of 2-3 mm, and after the adhesive has dried (min 6h), immerse the fiber glass mesh with overlap of 10 cm on a newly set adhesive. All horizontal and vertical edges around the opening and contour edges shall be processed using staff angles with plaster lath. External plastering works shall be executed fully in accordance with instructions of the manufacturer of stone wool and orders of the Supervisor. Calculation per m² of completed facade, all according to norms for this type of work.</t>
  </si>
  <si>
    <t>Loading of excess soil from the excavation, transport, with unloading, spreading and planning of the soil according to the configuration of the surrounding terrain, to the landfill determined by the Supervisor or the Beneficiary. Bulking coefficient of 1.25 has been adopted. All complete paid per m³ of transported soil.</t>
  </si>
  <si>
    <t>Lowering the groundwater level (if needed), using the technology at Contractor's disposal. Calculation of lowering the level of groundwater is done by hours. It is mandatory that the Supervisor controls and certifies the amount of time spent. Calculation per hour.</t>
  </si>
  <si>
    <t>In the profile grade of the route, the approximate places of the crossing of the existing infrastructure with the hot water pipeline are drawn based on the cadastre of the underground installations. The Breakdown of the Lump-sum price plans their relocation only if it is necessary, which the Supervisor.</t>
  </si>
  <si>
    <t xml:space="preserve">Lowering the groundwater level (if needed), using the technology at Contractor's disposal. Calculation of lowering the level of groundwater is done by hours. It is mandatory that the Supervisor controls and certifies the amount of time spent. </t>
  </si>
  <si>
    <t>Supply of material and construction of the "island" - the lawn area in front of the entrance ramp, which consists of kerbs that are circumferentially placed in a layer of concrete and filled with soil and humus. Price shall include seeding and planting evergreen undergrowth - a total of 10 pieces by choice of the Supervisor. All complete listed above is paid per m² of the constructed ramp.</t>
  </si>
  <si>
    <t>Loading of excess soil from the excavation with transport to a distance of up to 3 km, with unloading, spreading and planning of the soil according to the configuration of the surrounding terrain, to the landfill determined by the Supervisor or the competent authority of the SO. Bulking coefficient of 1.25 has been adopted. All complete paid per m³ of transported soil.</t>
  </si>
  <si>
    <t>5.1.1.1 &amp; 5.1.1.2 &amp; 5.2</t>
  </si>
  <si>
    <t>5.1.1.4 &amp; 5.2</t>
  </si>
  <si>
    <t>5.1.1.5 &amp; 5.2</t>
  </si>
  <si>
    <t>5.1.1.3 &amp; 5.2</t>
  </si>
  <si>
    <t>6.1.3</t>
  </si>
  <si>
    <t>2.3 &amp; 2.4</t>
  </si>
  <si>
    <t>Supply, transport and installation of slanted wall fire hydrants in metal cabinet, complete with wall installation, which includes:                                                                      - skewed hydrant made of hard galvanized sheet metal,       - joint clutch at the hydrant and hose                                 - fire hose, length 15 m, diameter 50 mm,                           - nozzle with jet regulator,                                                           
 - fitting, knee, double nipples, union joint, etc.                     - standard metal box for equipment storage, painted with red oil paint, with mark "H" in white,                                        - jointing material, etc.                                                    Paid per piece of installed hydrant, complete with labor and material, as described.</t>
  </si>
  <si>
    <t xml:space="preserve">Excavation of the canal trench in III and IV category material, depth up to 2 m, for laying pipes, and construction of manholes, with possible lowering water level, with cutting of asphalt and concrete, as needed, with loading of excavated soil outside the trench, min. 1-2 m from the outer edge of the trench. All complete paid per m³ of the excavation executed, possibly included in the price is lowering of water level and prevention of inflow of rain water. </t>
  </si>
  <si>
    <t>Excavation of the canal trench in III and IV category material, depth 2-4 m, for laying pipes, and construction of manholes, with possible pumping of water, with discharge of excavated soil outside the trench, min. 1-2 m from the outer edge of the trench. All complete paid per m³ of the excavation executed, possibly included in the price is lowering water level and pumping of the rain water.</t>
  </si>
  <si>
    <t>Loading of excess soil from the excavation with transport to a distance of up to 3 km, with unloading, spreading and planning of the land according to the configuration of the surrounding terrain, to the landfill determined by the Supervisor or the competent authority of the SO. Bulking coefficient of 1.25 has been adopted.
 All complete paid per m³ of transported soil.</t>
  </si>
  <si>
    <t xml:space="preserve">Backfilling of trench with coarse gravel-base in layers of thickness of 20-25 cm. Compact the first layer of 1.00 m above the upper edge of the pipe with compaction hammer, carefully, in order to prevent damage to the pipes. Compact the rest of the trench mechanically until a compactness of 150 kg/cm² is achieved. 
All complete paid per m³ of used material of the backfilled trench.  </t>
  </si>
  <si>
    <t>Concreting of flute for the drainage pipe, using MB 20 concrete, all in accordance with the details provided in the design and regulations for this type of work. Concrete the bottom part first, thickness 10 cm, in decline towards the pipeline level. After laying the pipes, concrete the second part with incline towards the pipe. All the necessary labor and jointing and bonding material are included in the unit price of the item. Calculation per m³.</t>
  </si>
  <si>
    <t>Support, transport and installation of the thermal insulation,  around pipes, where visibly placed. 
Paid per m of completed thermal insulation.</t>
  </si>
  <si>
    <t>TOTAL SANITARY AND STORM SEWAGE</t>
  </si>
  <si>
    <t>TOTAL WATER SUPPLY AND SEWAGE</t>
  </si>
  <si>
    <t>Delivery, installation and connection of the communication cabinet RACK1 (ground floor).
Calculation per pcs.</t>
  </si>
  <si>
    <t>Delivery, installation and connecting of intercom sets, consisting of one external calling unit and one internal unit, together with the power supply and batteries.
Calculation per installed set.</t>
  </si>
  <si>
    <t>Delivery and installation of JH(St)H 4x2x0,8.
Calculation per m.</t>
  </si>
  <si>
    <t>Delivery and installation of halogen free RBC hose with diameter of 16 mm
Calculation per m.</t>
  </si>
  <si>
    <t>Testing and commissioning.
Calculation per pcs.</t>
  </si>
  <si>
    <t>Supply, install and connect in the assembly hall the analogue addressable microprocessor fire alarm control panel with one loop, expandable to two loops, capacity of 254 addresses in the loop, 200 alarm zones, with two programmable relay outputs, two horn sounder outputs, two programmable open collector outputs, and six programmable digital outputs, possesses a digital display, MX4201 and with NiCd batteries of 16 Ah, 
Calculation per pcs.</t>
  </si>
  <si>
    <t>Delivery and installation of accumulator batteries, whose capacity in quiet mode, and 0.5h in alarm mode, 12 VDC, 65 Ahu, set with the placement box (1 piece).
Calculation per pcs.</t>
  </si>
  <si>
    <t>Supply, mount directly on the ceiling in the base NTN-UB-4 and connect analog, addressable optical fire alarm, type as NTN-EV-P with complete equipment, . The price includes: alarm, base, other necessary material and labor.
Calculation per pcs.</t>
  </si>
  <si>
    <t>Supply, mount directly on the ceiling in the base NTN-UB-4 and connect analog, addressable thermal fire alarm, type as NTN-EV-H-CS with complete equipment, . The price includes: alarm, base, other necessary material and labor.
Calculation per pcs.</t>
  </si>
  <si>
    <t>Supply, mount on the wall and connect the horn sounder, type as EMA 1224 B4R, , with a deep base
.Calculation per pcs.</t>
  </si>
  <si>
    <t>Delivery, installation and connecting of the addressable output module (2xDO) for connection of MDB.
Calculation per pcs.</t>
  </si>
  <si>
    <t>Delivery and installation of telecommunication installation halogen free cable, type JH(St)H 2x2x0,8 mm
Calculation per m..</t>
  </si>
  <si>
    <t>Delivery and placement of halogen free RBC hose with diameter of 16 mm.
Calculation per m.</t>
  </si>
  <si>
    <t>Connecting of all system elements, necessary measurements and tests on all cable routes, programming of the control panel and assigning of addresses, marking of horn sounders, issuing of necessary Test certificates and instructions, training of users.
Calculation per set</t>
  </si>
  <si>
    <t>Delivery and installation of flat strainers.
Calculation per pcs.</t>
  </si>
  <si>
    <t>Delivery and installation of concentric reducers.
Calculation per pcs.</t>
  </si>
  <si>
    <t>Delivery and installation of flange sets. Complete flange with neck, gaskets and screws with nuts. PN 6.
Calculation per pcs.</t>
  </si>
  <si>
    <t>Delivery and installation of BALL valves. NP6.
Calculation per pcs.</t>
  </si>
  <si>
    <t>Painting of visible parts of pipes and equipment with radiator varnish in two coats, color chosen by the Investor.
Calculation per m.</t>
  </si>
  <si>
    <t>Delivery and installation of black seamless pipes for hot water according to JUS C.B5.221 and 225. Pipes are provided with all the necessary material for joining, fastening, carrying, fixed points, sliding points, work gases, rosettes, and passage sleeves, i.e. fittings. 
Calculation per m.</t>
  </si>
  <si>
    <t>Delivery and installation of pre-insulated combined shut-off fitting, with service valve, with installed electric cables for control of the pipeline network, temperature regime of 130 ° C. Delivery should also include the protective pipe with protective cap and laminate and T-key. 
Calculation per pcs.</t>
  </si>
  <si>
    <t>Delivery and installation of pre-insulated pipes (with manufacturer's Test certificates) with installed electric cables for control of the pipeline network, the temperature regime of 130 ° C. Pre-insulated pipes must comply with the European standard EN 253. Welding is executed according to standards and regulations .
Calculation per m.</t>
  </si>
  <si>
    <t xml:space="preserve">Preparation, Installation and Maintenance of site and visibility Signboards, comemmorative plaques </t>
  </si>
  <si>
    <t>Preparation of a Quality Assurance Manual, EMP, TMP and H&amp;S Plan, photo documentation</t>
  </si>
  <si>
    <t>2.1.3</t>
  </si>
  <si>
    <t>2.1.2</t>
  </si>
  <si>
    <t>Supply, cutting, bending, binding and positioning of the reinforcement RA 400/500 and Ga 240/360 in the building structure. Calculation per kg of the installed reinforcement.</t>
  </si>
  <si>
    <t>Supply, preparation and installation of the wire-mesh reinforcement MA 500/600 in the building structure. Calculation per kg of the installed reinforcement.</t>
  </si>
  <si>
    <t>2.13.5</t>
  </si>
  <si>
    <r>
      <t xml:space="preserve">Covering of interior staircase, stair riser, stair tread, stair landing, with granite anti-slip ceramic tiles of </t>
    </r>
    <r>
      <rPr>
        <b/>
        <sz val="10"/>
        <rFont val="Arial"/>
        <family val="2"/>
      </rPr>
      <t>extra quality</t>
    </r>
    <r>
      <rPr>
        <sz val="10"/>
        <rFont val="Arial"/>
      </rPr>
      <t>, dimensions and colors chosen by the Supervisor. Covering is done by laying tiles in a layer of cement mortar, joint on joint, place AL coving strips at the joining of the riser and the tread, which is included in the price of the ceramics. Execute skirting along the periphery, using the same tile, height h=10 cm on adhesive layer. All listed above is paid per m² of the actual area of installed marble.</t>
    </r>
  </si>
  <si>
    <t>Floor covering with granite, anti-slip ceramic tiles, class A, dimensions and colors chosen by the Supervisor and Investor. Covering is executed by laying tiles on  adhesive to the already prepared cement screed. Calculation per m² of the covered floor surface, complete with pointing. Basement (rooms 2, 3, 8, 13, 14, 15), ground floor (rooms 2, 3, 9, 13), floor (rooms 2, 7, 11a, 11b). Calculation per m² of floor.</t>
  </si>
  <si>
    <r>
      <t xml:space="preserve">Fabrication, transport and installation of the glass entrance portal with thermal break in which the </t>
    </r>
    <r>
      <rPr>
        <b/>
        <sz val="10"/>
        <rFont val="Arial"/>
        <family val="2"/>
      </rPr>
      <t>sliding double doors are installed, that opens to a motion sensor</t>
    </r>
    <r>
      <rPr>
        <sz val="10"/>
        <rFont val="Arial"/>
      </rPr>
      <t>, with double-layer safety glazing 4+12+4 mm, filled with argon. Dry installation process is used, and opening according to the diagram.
Prior to fabrication, the Contractor shall provide to the Supervisor with the workshop details. For a typical item, fabricate and install a test pattern first, with complete description. All according to the above description and diagrams in the project. Calculation per piece of the completed installation.</t>
    </r>
  </si>
  <si>
    <t>Fabrication, transportation and installation of the front double glass door, made of aluminum profile with thermal break, power coated in white, with double-layer glazing 4+12+4 mm, filled with argon. Door is equipped with a lock with three keys. Dry installation process is used and the opening according to the diagram.
Prior to fabrication, the Contractor shall provide to the Supervisor with workshop details. All according to the above description and diagrams in the project. Paid per piece of the complete installation.</t>
  </si>
  <si>
    <t>Fabrication, transportation and installation of the inner double glass door, made of aluminum profile without thermal break, power coated in white, with double-layer glazing 4+12+4 mm, filled with argon. Door is equipped with a lock with three keys. Dry installation process is used and the opening according to the diagram.
Prior to fabrication, the Contractor shall provide to the Supervisor with workshop details. All according to the above description and diagrams in the project. Paid per piece of the complete installation.</t>
  </si>
  <si>
    <t xml:space="preserve">Fabrication, transport and installation of full garage door, made of aluminum profile with thermal break, partially power coated in white. The door is equipped with a remote control mechanism for opening, and can be lifted to the ceiling level. Door is equipped with a lock with three keys. Dry installation process is used, and opening according to the diagram.
Prior to fabrication, the Contractor shall provide the Supervisor with workshop details. For each different item, fabricate and install a test pattern first, with complete description. Paid per piece according to the above description.                                           </t>
  </si>
  <si>
    <t>Supply and installation of interior doors without thermal break, made of multi chamber aluminum profiles in white. Doors are sealed permanently with elastic EPDM-ethylene propylene diene monomer (M-class)rubber, vulcanized on the corners. Fittings are standard. Door is equipped with a lock and a lock cylinder.
Prior to fabrication, the Contractor shall provide the Supervisor with workshop details. For a typical item, fabricate and install a test pattern first with complete description. Paid per piece according to the above description.</t>
  </si>
  <si>
    <t>Fabrication of snow guards on the building roof, type according to tile, of steel, hot-dip galvanized, plasticized sheet metal d=0.6 mm, color brown. Snow guards to be fabricated according to Supervisor's details, and placed alternately in two rows "zig-zag". Calculation per m of installed snow guards.</t>
  </si>
  <si>
    <t>All external plastering works must be executed professionally and must be of good quality, and fully according to the technical description, preliminary costs and consultation with the Supervisor, and in accordance with the general description for external plastering works.</t>
  </si>
  <si>
    <t>Covering the wall surfaces in sanitary facilities and in rooms, around sinks, dimension 1.6x2.0, with ceramic wall tiles, class A, colors chosen by the Supervisor. Prior to starting the coating works, wall surfaces need to be plastered with cement mortar. Tiles are laid on the  adhesive, and laid joint on joint. Upon completion of the laying of tiles, perform rejointing using the waterproof  joint. The covering height in the sanitary facilities is 260 cm. Calculation per m² of the covered wall surfaces, complete with preparation of walls, which are being covered, and rejointing.</t>
  </si>
  <si>
    <t>PVC covering needs to be bonded to the surface with the appropriate adhesive and welded on joints, all according to the instructions of the floor manufacturer. Design and color chosen by the Supervisor. Lay PVC skirting, 12 cm high, alongside walls. Calculation per m² of completed floor covering, PVC skirting included in the price and will not be calculated separately, as well as the preparation of surface with acrylic render made of levelling  compound. Basement (rooms 4 to 7 and 8), ground floor (rooms 4 to 8 and 10), floor (rooms 3 to 6 and 8).Calculation per m² of floor.</t>
  </si>
  <si>
    <t>Finishing of interior surfaces with polikolor  with previous coating of surfaces with base. Coating to be executed in three layers, in tone and color chosen by the Supervisor and the Investor. Calculation per m² of treated surface.</t>
  </si>
  <si>
    <t>Preparation and production of design for execution, detail design, As-built drawings and operating manuals.</t>
  </si>
  <si>
    <t xml:space="preserve">1.8.2;
1.9;
1.10 </t>
  </si>
  <si>
    <t>1.8;
1.5;
1.8.1</t>
  </si>
  <si>
    <t>TOTAL GENERAL ITEMS</t>
  </si>
  <si>
    <t>TOTAL MOBILE FIRE FIGHTING EQUIPMENT</t>
  </si>
  <si>
    <t xml:space="preserve">Supply and installation of the canopy structure in the ground floor, where open garages for vans are foreseen, and in the basement area by the ramp, where the passenger vehicle parking is foreseen, all according to the project and manufacturer's details. Standard steel construction (arches, 35-40 kg/m²). The cover is made of polycarbonate panels, 16 mm thick, UV stable, with antidust strips. </t>
  </si>
  <si>
    <t>Contingencies (8,7%)</t>
  </si>
  <si>
    <r>
      <t>Contract title: Construction of the Building for Emergency Service in Novi Pazar Health Centre
Location: Novi Pazar, Republic of Serbia
TENDER REF.:</t>
    </r>
    <r>
      <rPr>
        <b/>
        <sz val="11"/>
        <color indexed="10"/>
        <rFont val="Arial"/>
        <family val="2"/>
      </rPr>
      <t xml:space="preserve"> </t>
    </r>
    <r>
      <rPr>
        <b/>
        <sz val="11"/>
        <rFont val="Arial"/>
        <family val="2"/>
      </rPr>
      <t>EuropeAid/138746/ID/WKS/RS</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</si>
</sst>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
    <numFmt numFmtId="166" formatCode="0.0000000\ "/>
    <numFmt numFmtId="167" formatCode="0.00_);\(0.00\)"/>
  </numFmts>
  <fonts count="43">
    <font>
      <sz val="10"/>
      <name val="Arial"/>
    </font>
    <font>
      <sz val="11"/>
      <color indexed="8"/>
      <name val="Calibri"/>
      <family val="2"/>
      <charset val="238"/>
    </font>
    <font>
      <sz val="10"/>
      <name val="Arial"/>
      <family val="2"/>
      <charset val="238"/>
    </font>
    <font>
      <sz val="12"/>
      <name val="Arial"/>
      <family val="2"/>
      <charset val="238"/>
    </font>
    <font>
      <b/>
      <sz val="12"/>
      <name val="Arial"/>
      <family val="2"/>
    </font>
    <font>
      <sz val="12"/>
      <name val="Arial"/>
      <family val="2"/>
    </font>
    <font>
      <sz val="10"/>
      <name val="Arial"/>
      <family val="2"/>
    </font>
    <font>
      <b/>
      <sz val="10"/>
      <name val="Arial"/>
      <family val="2"/>
    </font>
    <font>
      <sz val="11"/>
      <name val="Arial"/>
      <family val="2"/>
    </font>
    <font>
      <b/>
      <sz val="12"/>
      <color indexed="8"/>
      <name val="Arial"/>
      <family val="2"/>
    </font>
    <font>
      <sz val="10"/>
      <color indexed="8"/>
      <name val="Arial"/>
      <family val="2"/>
    </font>
    <font>
      <sz val="12"/>
      <name val="HelveticaPlain"/>
    </font>
    <font>
      <sz val="12"/>
      <name val="Dutch-Roman"/>
    </font>
    <font>
      <sz val="10"/>
      <name val="Arial"/>
      <family val="2"/>
      <charset val="204"/>
    </font>
    <font>
      <sz val="10"/>
      <name val="Arial"/>
      <family val="2"/>
    </font>
    <font>
      <b/>
      <sz val="11"/>
      <name val="Arial"/>
      <family val="2"/>
    </font>
    <font>
      <b/>
      <sz val="11"/>
      <name val="Arial"/>
      <family val="2"/>
      <charset val="238"/>
    </font>
    <font>
      <b/>
      <sz val="12"/>
      <name val="Arial"/>
      <family val="2"/>
      <charset val="238"/>
    </font>
    <font>
      <b/>
      <sz val="14"/>
      <name val="Arial"/>
      <family val="2"/>
    </font>
    <font>
      <sz val="16"/>
      <name val="Arial"/>
      <family val="2"/>
    </font>
    <font>
      <sz val="14"/>
      <name val="Arial"/>
      <family val="2"/>
    </font>
    <font>
      <sz val="11"/>
      <color indexed="8"/>
      <name val="Calibri"/>
      <family val="2"/>
    </font>
    <font>
      <sz val="11"/>
      <name val="Arial"/>
      <family val="2"/>
      <charset val="1"/>
    </font>
    <font>
      <sz val="10"/>
      <name val="Arial"/>
      <family val="2"/>
      <charset val="1"/>
    </font>
    <font>
      <b/>
      <sz val="10"/>
      <name val="Arial"/>
      <family val="2"/>
      <charset val="1"/>
    </font>
    <font>
      <b/>
      <sz val="12"/>
      <name val="Arial"/>
      <family val="2"/>
      <charset val="1"/>
    </font>
    <font>
      <b/>
      <sz val="14"/>
      <name val="Arial"/>
      <family val="2"/>
      <charset val="1"/>
    </font>
    <font>
      <sz val="14"/>
      <name val="Arial"/>
      <family val="2"/>
      <charset val="1"/>
    </font>
    <font>
      <sz val="12"/>
      <name val="Calibri"/>
      <family val="2"/>
    </font>
    <font>
      <sz val="10"/>
      <name val="Yu Times New Roman"/>
      <family val="1"/>
      <charset val="238"/>
    </font>
    <font>
      <sz val="10"/>
      <name val="Yu Times New Roman"/>
      <family val="1"/>
    </font>
    <font>
      <sz val="12"/>
      <name val="Tahoma"/>
      <family val="2"/>
      <charset val="238"/>
    </font>
    <font>
      <b/>
      <sz val="16"/>
      <name val="Arial"/>
      <family val="2"/>
    </font>
    <font>
      <sz val="14"/>
      <name val="Arial"/>
      <family val="2"/>
      <charset val="238"/>
    </font>
    <font>
      <b/>
      <sz val="14"/>
      <name val="Arial"/>
      <family val="2"/>
      <charset val="238"/>
    </font>
    <font>
      <b/>
      <i/>
      <sz val="10"/>
      <name val="Arial"/>
      <family val="2"/>
    </font>
    <font>
      <sz val="11"/>
      <name val="Calibri"/>
      <family val="2"/>
      <charset val="238"/>
    </font>
    <font>
      <sz val="10"/>
      <color indexed="10"/>
      <name val="Arial"/>
      <family val="2"/>
    </font>
    <font>
      <b/>
      <sz val="11"/>
      <color indexed="10"/>
      <name val="Arial"/>
      <family val="2"/>
    </font>
    <font>
      <sz val="11"/>
      <name val="Times New Roman"/>
      <family val="1"/>
    </font>
    <font>
      <sz val="9"/>
      <color indexed="81"/>
      <name val="Tahoma"/>
      <family val="2"/>
    </font>
    <font>
      <b/>
      <sz val="9"/>
      <color indexed="81"/>
      <name val="Tahoma"/>
      <family val="2"/>
    </font>
    <font>
      <b/>
      <sz val="12"/>
      <color theme="1"/>
      <name val="Arial"/>
      <family val="2"/>
    </font>
  </fonts>
  <fills count="8">
    <fill>
      <patternFill patternType="none"/>
    </fill>
    <fill>
      <patternFill patternType="gray125"/>
    </fill>
    <fill>
      <patternFill patternType="solid">
        <fgColor indexed="9"/>
      </patternFill>
    </fill>
    <fill>
      <patternFill patternType="solid">
        <fgColor indexed="9"/>
        <bgColor indexed="64"/>
      </patternFill>
    </fill>
    <fill>
      <patternFill patternType="solid">
        <fgColor indexed="9"/>
        <bgColor indexed="26"/>
      </patternFill>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s>
  <borders count="117">
    <border>
      <left/>
      <right/>
      <top/>
      <bottom/>
      <diagonal/>
    </border>
    <border>
      <left style="hair">
        <color auto="1"/>
      </left>
      <right style="hair">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
      <left/>
      <right style="medium">
        <color auto="1"/>
      </right>
      <top style="thin">
        <color auto="1"/>
      </top>
      <bottom style="thin">
        <color auto="1"/>
      </bottom>
      <diagonal/>
    </border>
    <border>
      <left/>
      <right style="medium">
        <color auto="1"/>
      </right>
      <top style="double">
        <color auto="1"/>
      </top>
      <bottom style="double">
        <color auto="1"/>
      </bottom>
      <diagonal/>
    </border>
    <border>
      <left style="thin">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thin">
        <color auto="1"/>
      </left>
      <right style="medium">
        <color auto="1"/>
      </right>
      <top/>
      <bottom/>
      <diagonal/>
    </border>
    <border>
      <left style="thin">
        <color auto="1"/>
      </left>
      <right style="medium">
        <color auto="1"/>
      </right>
      <top/>
      <bottom style="thin">
        <color auto="1"/>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thin">
        <color auto="1"/>
      </top>
      <bottom style="medium">
        <color auto="1"/>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right style="hair">
        <color indexed="8"/>
      </right>
      <top style="hair">
        <color indexed="8"/>
      </top>
      <bottom style="hair">
        <color indexed="8"/>
      </bottom>
      <diagonal/>
    </border>
    <border>
      <left style="hair">
        <color indexed="8"/>
      </left>
      <right/>
      <top style="hair">
        <color indexed="8"/>
      </top>
      <bottom style="hair">
        <color indexed="8"/>
      </bottom>
      <diagonal/>
    </border>
    <border>
      <left style="thin">
        <color indexed="8"/>
      </left>
      <right style="thin">
        <color indexed="8"/>
      </right>
      <top style="thin">
        <color auto="1"/>
      </top>
      <bottom style="thin">
        <color auto="1"/>
      </bottom>
      <diagonal/>
    </border>
    <border>
      <left/>
      <right style="thin">
        <color auto="1"/>
      </right>
      <top style="thin">
        <color auto="1"/>
      </top>
      <bottom/>
      <diagonal/>
    </border>
    <border>
      <left/>
      <right style="medium">
        <color auto="1"/>
      </right>
      <top/>
      <bottom style="thin">
        <color auto="1"/>
      </bottom>
      <diagonal/>
    </border>
    <border>
      <left style="medium">
        <color auto="1"/>
      </left>
      <right/>
      <top style="thin">
        <color auto="1"/>
      </top>
      <bottom/>
      <diagonal/>
    </border>
    <border>
      <left style="hair">
        <color indexed="8"/>
      </left>
      <right style="hair">
        <color indexed="8"/>
      </right>
      <top style="hair">
        <color indexed="8"/>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indexed="8"/>
      </left>
      <right style="thin">
        <color auto="1"/>
      </right>
      <top style="medium">
        <color auto="1"/>
      </top>
      <bottom style="medium">
        <color auto="1"/>
      </bottom>
      <diagonal/>
    </border>
    <border>
      <left style="medium">
        <color auto="1"/>
      </left>
      <right/>
      <top/>
      <bottom style="thin">
        <color auto="1"/>
      </bottom>
      <diagonal/>
    </border>
    <border>
      <left/>
      <right/>
      <top/>
      <bottom style="medium">
        <color auto="1"/>
      </bottom>
      <diagonal/>
    </border>
    <border>
      <left style="medium">
        <color auto="1"/>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top style="thin">
        <color auto="1"/>
      </top>
      <bottom/>
      <diagonal/>
    </border>
    <border>
      <left/>
      <right style="medium">
        <color auto="1"/>
      </right>
      <top style="thin">
        <color auto="1"/>
      </top>
      <bottom/>
      <diagonal/>
    </border>
    <border>
      <left/>
      <right/>
      <top style="thin">
        <color auto="1"/>
      </top>
      <bottom style="thin">
        <color auto="1"/>
      </bottom>
      <diagonal/>
    </border>
    <border>
      <left style="medium">
        <color auto="1"/>
      </left>
      <right/>
      <top style="double">
        <color auto="1"/>
      </top>
      <bottom style="double">
        <color auto="1"/>
      </bottom>
      <diagonal/>
    </border>
    <border>
      <left/>
      <right/>
      <top style="double">
        <color auto="1"/>
      </top>
      <bottom style="double">
        <color auto="1"/>
      </bottom>
      <diagonal/>
    </border>
    <border>
      <left/>
      <right style="thin">
        <color auto="1"/>
      </right>
      <top/>
      <bottom style="thin">
        <color auto="1"/>
      </bottom>
      <diagonal/>
    </border>
    <border>
      <left style="thin">
        <color indexed="8"/>
      </left>
      <right style="thin">
        <color auto="1"/>
      </right>
      <top style="thin">
        <color auto="1"/>
      </top>
      <bottom style="thin">
        <color indexed="8"/>
      </bottom>
      <diagonal/>
    </border>
    <border>
      <left style="thin">
        <color indexed="8"/>
      </left>
      <right style="thin">
        <color auto="1"/>
      </right>
      <top style="thin">
        <color indexed="8"/>
      </top>
      <bottom style="thin">
        <color auto="1"/>
      </bottom>
      <diagonal/>
    </border>
    <border>
      <left style="thin">
        <color auto="1"/>
      </left>
      <right style="thin">
        <color auto="1"/>
      </right>
      <top style="thin">
        <color auto="1"/>
      </top>
      <bottom style="hair">
        <color indexed="8"/>
      </bottom>
      <diagonal/>
    </border>
    <border>
      <left style="thin">
        <color auto="1"/>
      </left>
      <right style="thin">
        <color auto="1"/>
      </right>
      <top style="hair">
        <color indexed="8"/>
      </top>
      <bottom style="hair">
        <color indexed="8"/>
      </bottom>
      <diagonal/>
    </border>
    <border>
      <left style="thin">
        <color auto="1"/>
      </left>
      <right/>
      <top/>
      <bottom style="thin">
        <color auto="1"/>
      </bottom>
      <diagonal/>
    </border>
    <border>
      <left/>
      <right style="thin">
        <color auto="1"/>
      </right>
      <top/>
      <bottom/>
      <diagonal/>
    </border>
    <border>
      <left style="thin">
        <color auto="1"/>
      </left>
      <right/>
      <top/>
      <bottom/>
      <diagonal/>
    </border>
    <border>
      <left style="thin">
        <color indexed="8"/>
      </left>
      <right/>
      <top style="thin">
        <color auto="1"/>
      </top>
      <bottom style="thin">
        <color indexed="8"/>
      </bottom>
      <diagonal/>
    </border>
    <border>
      <left style="thin">
        <color indexed="8"/>
      </left>
      <right/>
      <top style="thin">
        <color indexed="8"/>
      </top>
      <bottom style="thin">
        <color indexed="8"/>
      </bottom>
      <diagonal/>
    </border>
    <border>
      <left style="hair">
        <color indexed="8"/>
      </left>
      <right style="hair">
        <color indexed="8"/>
      </right>
      <top/>
      <bottom style="hair">
        <color indexed="8"/>
      </bottom>
      <diagonal/>
    </border>
    <border>
      <left style="thin">
        <color auto="1"/>
      </left>
      <right style="medium">
        <color auto="1"/>
      </right>
      <top/>
      <bottom style="medium">
        <color auto="1"/>
      </bottom>
      <diagonal/>
    </border>
    <border>
      <left/>
      <right style="hair">
        <color indexed="8"/>
      </right>
      <top/>
      <bottom/>
      <diagonal/>
    </border>
    <border>
      <left style="thin">
        <color auto="1"/>
      </left>
      <right style="hair">
        <color indexed="8"/>
      </right>
      <top/>
      <bottom style="thin">
        <color auto="1"/>
      </bottom>
      <diagonal/>
    </border>
    <border>
      <left style="thin">
        <color auto="1"/>
      </left>
      <right style="thin">
        <color auto="1"/>
      </right>
      <top/>
      <bottom style="medium">
        <color auto="1"/>
      </bottom>
      <diagonal/>
    </border>
    <border>
      <left style="thin">
        <color auto="1"/>
      </left>
      <right style="medium">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bottom style="medium">
        <color auto="1"/>
      </bottom>
      <diagonal/>
    </border>
    <border>
      <left style="thin">
        <color auto="1"/>
      </left>
      <right/>
      <top style="hair">
        <color indexed="8"/>
      </top>
      <bottom style="thin">
        <color auto="1"/>
      </bottom>
      <diagonal/>
    </border>
    <border>
      <left style="thin">
        <color auto="1"/>
      </left>
      <right style="thin">
        <color indexed="8"/>
      </right>
      <top style="hair">
        <color indexed="8"/>
      </top>
      <bottom style="thin">
        <color auto="1"/>
      </bottom>
      <diagonal/>
    </border>
    <border>
      <left style="thin">
        <color indexed="8"/>
      </left>
      <right style="thin">
        <color indexed="8"/>
      </right>
      <top/>
      <bottom style="hair">
        <color indexed="8"/>
      </bottom>
      <diagonal/>
    </border>
    <border>
      <left style="thin">
        <color indexed="8"/>
      </left>
      <right style="thin">
        <color indexed="8"/>
      </right>
      <top/>
      <bottom style="medium">
        <color auto="1"/>
      </bottom>
      <diagonal/>
    </border>
    <border>
      <left style="thin">
        <color auto="1"/>
      </left>
      <right/>
      <top style="medium">
        <color auto="1"/>
      </top>
      <bottom style="medium">
        <color auto="1"/>
      </bottom>
      <diagonal/>
    </border>
    <border>
      <left style="thin">
        <color indexed="8"/>
      </left>
      <right style="thin">
        <color indexed="8"/>
      </right>
      <top style="thin">
        <color auto="1"/>
      </top>
      <bottom style="thin">
        <color indexed="8"/>
      </bottom>
      <diagonal/>
    </border>
    <border>
      <left style="thin">
        <color indexed="8"/>
      </left>
      <right style="thin">
        <color indexed="8"/>
      </right>
      <top style="thin">
        <color indexed="8"/>
      </top>
      <bottom style="thin">
        <color auto="1"/>
      </bottom>
      <diagonal/>
    </border>
    <border>
      <left style="thin">
        <color auto="1"/>
      </left>
      <right style="thin">
        <color auto="1"/>
      </right>
      <top style="hair">
        <color indexed="8"/>
      </top>
      <bottom/>
      <diagonal/>
    </border>
    <border>
      <left/>
      <right style="thin">
        <color auto="1"/>
      </right>
      <top style="thin">
        <color auto="1"/>
      </top>
      <bottom style="medium">
        <color auto="1"/>
      </bottom>
      <diagonal/>
    </border>
    <border>
      <left/>
      <right style="thin">
        <color auto="1"/>
      </right>
      <top style="medium">
        <color auto="1"/>
      </top>
      <bottom style="thin">
        <color auto="1"/>
      </bottom>
      <diagonal/>
    </border>
    <border>
      <left/>
      <right style="thin">
        <color auto="1"/>
      </right>
      <top style="medium">
        <color auto="1"/>
      </top>
      <bottom style="medium">
        <color auto="1"/>
      </bottom>
      <diagonal/>
    </border>
    <border>
      <left/>
      <right style="hair">
        <color indexed="8"/>
      </right>
      <top/>
      <bottom style="hair">
        <color indexed="8"/>
      </bottom>
      <diagonal/>
    </border>
    <border>
      <left style="thin">
        <color auto="1"/>
      </left>
      <right style="hair">
        <color indexed="8"/>
      </right>
      <top style="medium">
        <color auto="1"/>
      </top>
      <bottom style="hair">
        <color indexed="8"/>
      </bottom>
      <diagonal/>
    </border>
    <border>
      <left style="thin">
        <color indexed="8"/>
      </left>
      <right style="thin">
        <color auto="1"/>
      </right>
      <top style="medium">
        <color auto="1"/>
      </top>
      <bottom style="thin">
        <color auto="1"/>
      </bottom>
      <diagonal/>
    </border>
    <border>
      <left/>
      <right style="thin">
        <color indexed="8"/>
      </right>
      <top style="thin">
        <color indexed="8"/>
      </top>
      <bottom style="thin">
        <color auto="1"/>
      </bottom>
      <diagonal/>
    </border>
    <border>
      <left style="thin">
        <color auto="1"/>
      </left>
      <right style="thin">
        <color auto="1"/>
      </right>
      <top style="thin">
        <color auto="1"/>
      </top>
      <bottom style="dashed">
        <color auto="1"/>
      </bottom>
      <diagonal/>
    </border>
    <border>
      <left style="thin">
        <color indexed="8"/>
      </left>
      <right style="thin">
        <color auto="1"/>
      </right>
      <top style="medium">
        <color auto="1"/>
      </top>
      <bottom style="thin">
        <color indexed="8"/>
      </bottom>
      <diagonal/>
    </border>
    <border>
      <left style="thin">
        <color auto="1"/>
      </left>
      <right/>
      <top style="hair">
        <color indexed="8"/>
      </top>
      <bottom style="hair">
        <color indexed="8"/>
      </bottom>
      <diagonal/>
    </border>
    <border>
      <left style="hair">
        <color indexed="8"/>
      </left>
      <right style="hair">
        <color indexed="8"/>
      </right>
      <top/>
      <bottom/>
      <diagonal/>
    </border>
    <border>
      <left style="thin">
        <color indexed="8"/>
      </left>
      <right style="thin">
        <color auto="1"/>
      </right>
      <top style="thin">
        <color indexed="8"/>
      </top>
      <bottom style="thin">
        <color indexed="8"/>
      </bottom>
      <diagonal/>
    </border>
    <border>
      <left style="thin">
        <color auto="1"/>
      </left>
      <right style="hair">
        <color indexed="8"/>
      </right>
      <top style="thin">
        <color auto="1"/>
      </top>
      <bottom style="hair">
        <color indexed="8"/>
      </bottom>
      <diagonal/>
    </border>
    <border>
      <left style="thin">
        <color auto="1"/>
      </left>
      <right/>
      <top style="thin">
        <color auto="1"/>
      </top>
      <bottom style="hair">
        <color indexed="8"/>
      </bottom>
      <diagonal/>
    </border>
    <border>
      <left style="hair">
        <color indexed="8"/>
      </left>
      <right/>
      <top/>
      <bottom style="hair">
        <color indexed="8"/>
      </bottom>
      <diagonal/>
    </border>
    <border>
      <left style="thin">
        <color auto="1"/>
      </left>
      <right style="thin">
        <color indexed="8"/>
      </right>
      <top style="thin">
        <color auto="1"/>
      </top>
      <bottom style="thin">
        <color auto="1"/>
      </bottom>
      <diagonal/>
    </border>
    <border>
      <left style="hair">
        <color indexed="8"/>
      </left>
      <right style="hair">
        <color indexed="8"/>
      </right>
      <top style="hair">
        <color indexed="8"/>
      </top>
      <bottom style="hair">
        <color indexed="8"/>
      </bottom>
      <diagonal/>
    </border>
    <border>
      <left style="hair">
        <color indexed="8"/>
      </left>
      <right/>
      <top/>
      <bottom/>
      <diagonal/>
    </border>
    <border>
      <left style="hair">
        <color indexed="8"/>
      </left>
      <right/>
      <top style="hair">
        <color indexed="8"/>
      </top>
      <bottom/>
      <diagonal/>
    </border>
    <border>
      <left style="thin">
        <color indexed="8"/>
      </left>
      <right style="thin">
        <color auto="1"/>
      </right>
      <top style="thin">
        <color auto="1"/>
      </top>
      <bottom style="medium">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double">
        <color auto="1"/>
      </bottom>
      <diagonal/>
    </border>
    <border>
      <left style="thin">
        <color auto="1"/>
      </left>
      <right/>
      <top/>
      <bottom style="medium">
        <color auto="1"/>
      </bottom>
      <diagonal/>
    </border>
    <border>
      <left style="thin">
        <color auto="1"/>
      </left>
      <right style="hair">
        <color indexed="8"/>
      </right>
      <top style="thin">
        <color auto="1"/>
      </top>
      <bottom/>
      <diagonal/>
    </border>
    <border>
      <left style="thin">
        <color auto="1"/>
      </left>
      <right style="hair">
        <color indexed="8"/>
      </right>
      <top/>
      <bottom/>
      <diagonal/>
    </border>
    <border>
      <left style="thin">
        <color auto="1"/>
      </left>
      <right style="thin">
        <color indexed="8"/>
      </right>
      <top style="medium">
        <color auto="1"/>
      </top>
      <bottom/>
      <diagonal/>
    </border>
    <border>
      <left style="thin">
        <color auto="1"/>
      </left>
      <right style="thin">
        <color indexed="8"/>
      </right>
      <top/>
      <bottom/>
      <diagonal/>
    </border>
    <border>
      <left style="thin">
        <color indexed="8"/>
      </left>
      <right style="thin">
        <color auto="1"/>
      </right>
      <top style="thin">
        <color indexed="8"/>
      </top>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s>
  <cellStyleXfs count="42">
    <xf numFmtId="0" fontId="0" fillId="0" borderId="0"/>
    <xf numFmtId="40" fontId="12" fillId="0" borderId="1" applyFill="0" applyProtection="0">
      <alignment horizontal="right"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6" fillId="0" borderId="0"/>
    <xf numFmtId="0" fontId="3" fillId="0" borderId="0"/>
    <xf numFmtId="0" fontId="3" fillId="0" borderId="0"/>
    <xf numFmtId="0" fontId="3" fillId="0" borderId="0"/>
    <xf numFmtId="0" fontId="14" fillId="0" borderId="0"/>
    <xf numFmtId="0" fontId="1"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6" fillId="0" borderId="0"/>
    <xf numFmtId="0" fontId="2" fillId="0" borderId="0"/>
    <xf numFmtId="0" fontId="2" fillId="0" borderId="0"/>
    <xf numFmtId="0" fontId="6" fillId="0" borderId="0"/>
    <xf numFmtId="0" fontId="6" fillId="0" borderId="0"/>
    <xf numFmtId="0" fontId="29" fillId="0" borderId="0"/>
    <xf numFmtId="0" fontId="30" fillId="0" borderId="0"/>
    <xf numFmtId="0" fontId="30" fillId="0" borderId="0"/>
    <xf numFmtId="0" fontId="6" fillId="0" borderId="0"/>
    <xf numFmtId="0" fontId="2" fillId="0" borderId="0"/>
    <xf numFmtId="0" fontId="2" fillId="0" borderId="0"/>
    <xf numFmtId="0" fontId="11" fillId="2" borderId="0">
      <alignment wrapText="1"/>
    </xf>
    <xf numFmtId="0" fontId="3" fillId="0" borderId="0"/>
    <xf numFmtId="0" fontId="3" fillId="0" borderId="0"/>
    <xf numFmtId="9" fontId="1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1265">
    <xf numFmtId="0" fontId="0" fillId="0" borderId="0" xfId="0"/>
    <xf numFmtId="0" fontId="7" fillId="3" borderId="0" xfId="0" applyFont="1" applyFill="1" applyBorder="1"/>
    <xf numFmtId="0" fontId="6" fillId="3" borderId="0" xfId="0" applyFont="1" applyFill="1" applyBorder="1"/>
    <xf numFmtId="0" fontId="6" fillId="0" borderId="0" xfId="0" applyFont="1" applyBorder="1"/>
    <xf numFmtId="0" fontId="5" fillId="3" borderId="0" xfId="0" applyFont="1" applyFill="1" applyBorder="1"/>
    <xf numFmtId="2" fontId="4" fillId="3" borderId="2" xfId="0" applyNumberFormat="1" applyFont="1" applyFill="1" applyBorder="1" applyAlignment="1">
      <alignment vertical="top"/>
    </xf>
    <xf numFmtId="0" fontId="5" fillId="3" borderId="2" xfId="0" applyFont="1" applyFill="1" applyBorder="1" applyAlignment="1">
      <alignment horizontal="justify" vertical="center" wrapText="1"/>
    </xf>
    <xf numFmtId="4" fontId="4" fillId="3" borderId="2" xfId="0" applyNumberFormat="1" applyFont="1" applyFill="1" applyBorder="1" applyAlignment="1">
      <alignment horizontal="right"/>
    </xf>
    <xf numFmtId="0" fontId="4" fillId="0" borderId="0" xfId="0" applyFont="1" applyBorder="1"/>
    <xf numFmtId="0" fontId="7" fillId="0" borderId="0" xfId="0" applyFont="1" applyBorder="1" applyAlignment="1">
      <alignment horizontal="center" vertical="center"/>
    </xf>
    <xf numFmtId="4" fontId="9" fillId="3" borderId="2" xfId="0" applyNumberFormat="1" applyFont="1" applyFill="1" applyBorder="1" applyAlignment="1">
      <alignment horizontal="right"/>
    </xf>
    <xf numFmtId="4" fontId="5" fillId="3" borderId="2" xfId="0" applyNumberFormat="1" applyFont="1" applyFill="1" applyBorder="1" applyAlignment="1">
      <alignment horizontal="right"/>
    </xf>
    <xf numFmtId="4" fontId="6" fillId="0" borderId="0" xfId="0" applyNumberFormat="1" applyFont="1" applyFill="1" applyBorder="1" applyAlignment="1">
      <alignment horizontal="right" wrapText="1"/>
    </xf>
    <xf numFmtId="4" fontId="6" fillId="0" borderId="2" xfId="0" applyNumberFormat="1" applyFont="1" applyFill="1" applyBorder="1" applyAlignment="1">
      <alignment horizontal="right" wrapText="1"/>
    </xf>
    <xf numFmtId="4" fontId="6" fillId="0" borderId="3" xfId="0" applyNumberFormat="1" applyFont="1" applyFill="1" applyBorder="1" applyAlignment="1">
      <alignment horizontal="right" wrapText="1"/>
    </xf>
    <xf numFmtId="4" fontId="6" fillId="0" borderId="4" xfId="0" applyNumberFormat="1" applyFont="1" applyFill="1" applyBorder="1" applyAlignment="1">
      <alignment horizontal="right" wrapText="1"/>
    </xf>
    <xf numFmtId="4" fontId="6" fillId="0" borderId="2" xfId="11" applyNumberFormat="1" applyFont="1" applyFill="1" applyBorder="1" applyAlignment="1">
      <alignment horizontal="right" wrapText="1"/>
    </xf>
    <xf numFmtId="4" fontId="6" fillId="0" borderId="5" xfId="11" applyNumberFormat="1" applyFont="1" applyFill="1" applyBorder="1" applyAlignment="1">
      <alignment horizontal="right" wrapText="1"/>
    </xf>
    <xf numFmtId="9" fontId="5" fillId="3" borderId="0" xfId="38" applyFont="1" applyFill="1" applyBorder="1"/>
    <xf numFmtId="3" fontId="6" fillId="0" borderId="2" xfId="11" applyNumberFormat="1" applyFont="1" applyFill="1" applyBorder="1" applyAlignment="1">
      <alignment horizontal="center"/>
    </xf>
    <xf numFmtId="3" fontId="6" fillId="0" borderId="2" xfId="11" applyNumberFormat="1" applyFont="1" applyFill="1" applyBorder="1" applyAlignment="1">
      <alignment horizontal="center" wrapText="1"/>
    </xf>
    <xf numFmtId="3" fontId="6" fillId="0" borderId="5" xfId="11" applyNumberFormat="1" applyFont="1" applyFill="1" applyBorder="1" applyAlignment="1">
      <alignment horizontal="center"/>
    </xf>
    <xf numFmtId="0" fontId="6" fillId="0" borderId="2" xfId="0" applyNumberFormat="1" applyFont="1" applyFill="1" applyBorder="1" applyAlignment="1">
      <alignment horizontal="left" vertical="top" wrapText="1"/>
    </xf>
    <xf numFmtId="0" fontId="6" fillId="0" borderId="2" xfId="0" applyFont="1" applyFill="1" applyBorder="1" applyAlignment="1">
      <alignment horizontal="center"/>
    </xf>
    <xf numFmtId="3" fontId="6" fillId="0" borderId="2" xfId="0" applyNumberFormat="1" applyFont="1" applyFill="1" applyBorder="1" applyAlignment="1">
      <alignment horizontal="center"/>
    </xf>
    <xf numFmtId="4" fontId="6" fillId="0" borderId="6" xfId="0" applyNumberFormat="1" applyFont="1" applyFill="1" applyBorder="1" applyAlignment="1">
      <alignment horizontal="right" wrapText="1"/>
    </xf>
    <xf numFmtId="3" fontId="6" fillId="0" borderId="2" xfId="0" applyNumberFormat="1" applyFont="1" applyFill="1" applyBorder="1" applyAlignment="1">
      <alignment horizontal="center" wrapText="1"/>
    </xf>
    <xf numFmtId="3" fontId="6" fillId="0" borderId="5" xfId="0" applyNumberFormat="1" applyFont="1" applyFill="1" applyBorder="1" applyAlignment="1">
      <alignment horizontal="center"/>
    </xf>
    <xf numFmtId="4" fontId="6" fillId="0" borderId="7" xfId="0" applyNumberFormat="1" applyFont="1" applyFill="1" applyBorder="1" applyAlignment="1">
      <alignment horizontal="right" wrapText="1"/>
    </xf>
    <xf numFmtId="0" fontId="6" fillId="0" borderId="2" xfId="11" applyNumberFormat="1" applyFont="1" applyFill="1" applyBorder="1" applyAlignment="1">
      <alignment horizontal="left" vertical="top" wrapText="1"/>
    </xf>
    <xf numFmtId="0" fontId="6" fillId="0" borderId="6" xfId="11" applyNumberFormat="1" applyFont="1" applyFill="1" applyBorder="1" applyAlignment="1">
      <alignment horizontal="left" vertical="top" wrapText="1"/>
    </xf>
    <xf numFmtId="0" fontId="6" fillId="0" borderId="7" xfId="11" applyNumberFormat="1" applyFont="1" applyFill="1" applyBorder="1" applyAlignment="1">
      <alignment horizontal="left" vertical="top" wrapText="1"/>
    </xf>
    <xf numFmtId="0" fontId="6" fillId="0" borderId="8" xfId="0" applyNumberFormat="1" applyFont="1" applyFill="1" applyBorder="1" applyAlignment="1">
      <alignment horizontal="left" vertical="top" wrapText="1"/>
    </xf>
    <xf numFmtId="4" fontId="13" fillId="0" borderId="8" xfId="35" applyNumberFormat="1" applyFont="1" applyFill="1" applyBorder="1">
      <alignment wrapText="1"/>
    </xf>
    <xf numFmtId="4" fontId="13" fillId="0" borderId="2" xfId="35" applyNumberFormat="1" applyFont="1" applyFill="1" applyBorder="1">
      <alignment wrapText="1"/>
    </xf>
    <xf numFmtId="0" fontId="4" fillId="0" borderId="9" xfId="36" applyFont="1" applyFill="1" applyBorder="1" applyAlignment="1">
      <alignment horizontal="center" vertical="center"/>
    </xf>
    <xf numFmtId="0" fontId="6" fillId="0" borderId="4" xfId="0" applyFont="1" applyFill="1" applyBorder="1" applyAlignment="1">
      <alignment horizontal="center"/>
    </xf>
    <xf numFmtId="0" fontId="6" fillId="0" borderId="0" xfId="0" applyFont="1" applyFill="1" applyBorder="1" applyAlignment="1">
      <alignment horizontal="center"/>
    </xf>
    <xf numFmtId="0" fontId="4" fillId="3" borderId="2" xfId="0" applyFont="1" applyFill="1" applyBorder="1" applyAlignment="1">
      <alignment horizontal="center"/>
    </xf>
    <xf numFmtId="0" fontId="23" fillId="0" borderId="2" xfId="0" applyFont="1" applyFill="1" applyBorder="1" applyAlignment="1">
      <alignment horizontal="center"/>
    </xf>
    <xf numFmtId="0" fontId="6" fillId="0" borderId="2" xfId="0" applyNumberFormat="1" applyFont="1" applyFill="1" applyBorder="1" applyAlignment="1">
      <alignment horizontal="center" wrapText="1"/>
    </xf>
    <xf numFmtId="49" fontId="6" fillId="0" borderId="2" xfId="11" applyNumberFormat="1" applyFont="1" applyFill="1" applyBorder="1" applyAlignment="1">
      <alignment horizontal="left" vertical="top" wrapText="1"/>
    </xf>
    <xf numFmtId="0" fontId="6" fillId="0" borderId="2" xfId="11" applyFont="1" applyFill="1" applyBorder="1" applyAlignment="1">
      <alignment horizontal="center" wrapText="1"/>
    </xf>
    <xf numFmtId="0" fontId="6" fillId="0" borderId="0" xfId="0" applyFont="1" applyFill="1" applyBorder="1" applyAlignment="1">
      <alignment horizontal="left" vertical="top" wrapText="1"/>
    </xf>
    <xf numFmtId="4" fontId="2" fillId="0" borderId="2" xfId="0" applyNumberFormat="1" applyFont="1" applyFill="1" applyBorder="1" applyAlignment="1">
      <alignment horizontal="right"/>
    </xf>
    <xf numFmtId="4" fontId="2" fillId="0" borderId="10" xfId="0" applyNumberFormat="1" applyFont="1" applyFill="1" applyBorder="1" applyAlignment="1">
      <alignment horizontal="right"/>
    </xf>
    <xf numFmtId="4" fontId="2" fillId="0" borderId="11" xfId="0" applyNumberFormat="1" applyFont="1" applyFill="1" applyBorder="1" applyAlignment="1">
      <alignment horizontal="right"/>
    </xf>
    <xf numFmtId="4" fontId="2" fillId="0" borderId="12" xfId="0" applyNumberFormat="1" applyFont="1" applyFill="1" applyBorder="1" applyAlignment="1">
      <alignment horizontal="right"/>
    </xf>
    <xf numFmtId="4" fontId="4" fillId="0" borderId="13" xfId="0" applyNumberFormat="1" applyFont="1" applyFill="1" applyBorder="1" applyAlignment="1">
      <alignment horizontal="right"/>
    </xf>
    <xf numFmtId="0" fontId="2" fillId="0" borderId="11" xfId="27" applyFont="1" applyFill="1" applyBorder="1" applyAlignment="1">
      <alignment horizontal="center"/>
    </xf>
    <xf numFmtId="4" fontId="2" fillId="0" borderId="11" xfId="27" applyNumberFormat="1" applyFont="1" applyFill="1" applyBorder="1" applyAlignment="1">
      <alignment horizontal="right"/>
    </xf>
    <xf numFmtId="4" fontId="17" fillId="0" borderId="14" xfId="27" applyNumberFormat="1" applyFont="1" applyFill="1" applyBorder="1" applyAlignment="1">
      <alignment horizontal="right"/>
    </xf>
    <xf numFmtId="4" fontId="2" fillId="0" borderId="2" xfId="27" applyNumberFormat="1" applyFont="1" applyFill="1" applyBorder="1" applyAlignment="1">
      <alignment horizontal="right"/>
    </xf>
    <xf numFmtId="4" fontId="2" fillId="0" borderId="10" xfId="27" applyNumberFormat="1" applyFont="1" applyFill="1" applyBorder="1" applyAlignment="1">
      <alignment horizontal="right"/>
    </xf>
    <xf numFmtId="4" fontId="4" fillId="0" borderId="13" xfId="27" applyNumberFormat="1" applyFont="1" applyFill="1" applyBorder="1" applyAlignment="1">
      <alignment horizontal="right"/>
    </xf>
    <xf numFmtId="0" fontId="6" fillId="0" borderId="0" xfId="0" applyFont="1" applyFill="1" applyBorder="1"/>
    <xf numFmtId="0" fontId="6" fillId="0" borderId="15" xfId="0" applyFont="1" applyFill="1" applyBorder="1"/>
    <xf numFmtId="4" fontId="6" fillId="0" borderId="2" xfId="27" applyNumberFormat="1" applyFont="1" applyFill="1" applyBorder="1" applyAlignment="1">
      <alignment horizontal="right"/>
    </xf>
    <xf numFmtId="4" fontId="6" fillId="0" borderId="10" xfId="0" applyNumberFormat="1" applyFont="1" applyFill="1" applyBorder="1" applyAlignment="1">
      <alignment horizontal="right"/>
    </xf>
    <xf numFmtId="4" fontId="6" fillId="0" borderId="11" xfId="27" applyNumberFormat="1" applyFont="1" applyFill="1" applyBorder="1" applyAlignment="1">
      <alignment horizontal="right"/>
    </xf>
    <xf numFmtId="4" fontId="6" fillId="0" borderId="12" xfId="0" applyNumberFormat="1" applyFont="1" applyFill="1" applyBorder="1" applyAlignment="1">
      <alignment horizontal="right"/>
    </xf>
    <xf numFmtId="4" fontId="4" fillId="0" borderId="15" xfId="27" applyNumberFormat="1" applyFont="1" applyFill="1" applyBorder="1" applyAlignment="1">
      <alignment horizontal="right"/>
    </xf>
    <xf numFmtId="4" fontId="34" fillId="0" borderId="9" xfId="27" applyNumberFormat="1" applyFont="1" applyFill="1" applyBorder="1" applyAlignment="1">
      <alignment horizontal="right" vertical="center"/>
    </xf>
    <xf numFmtId="4" fontId="6" fillId="0" borderId="10" xfId="27" applyNumberFormat="1" applyFont="1" applyFill="1" applyBorder="1" applyAlignment="1">
      <alignment horizontal="right"/>
    </xf>
    <xf numFmtId="4" fontId="6" fillId="0" borderId="2" xfId="27" applyNumberFormat="1" applyFont="1" applyFill="1" applyBorder="1" applyAlignment="1">
      <alignment horizontal="right" vertical="center"/>
    </xf>
    <xf numFmtId="4" fontId="6" fillId="0" borderId="10" xfId="0" applyNumberFormat="1" applyFont="1" applyFill="1" applyBorder="1" applyAlignment="1">
      <alignment horizontal="right" vertical="center"/>
    </xf>
    <xf numFmtId="4" fontId="6" fillId="0" borderId="2" xfId="27" applyNumberFormat="1" applyFont="1" applyFill="1" applyBorder="1" applyAlignment="1">
      <alignment horizontal="right" vertical="top"/>
    </xf>
    <xf numFmtId="4" fontId="6" fillId="0" borderId="10" xfId="27" applyNumberFormat="1" applyFont="1" applyFill="1" applyBorder="1" applyAlignment="1">
      <alignment horizontal="right" vertical="top"/>
    </xf>
    <xf numFmtId="0" fontId="6" fillId="0" borderId="2" xfId="0" applyFont="1" applyFill="1" applyBorder="1"/>
    <xf numFmtId="0" fontId="6" fillId="0" borderId="10" xfId="0" applyFont="1" applyFill="1" applyBorder="1"/>
    <xf numFmtId="0" fontId="2" fillId="0" borderId="2" xfId="27" applyFont="1" applyFill="1" applyBorder="1" applyAlignment="1">
      <alignment horizontal="center"/>
    </xf>
    <xf numFmtId="4" fontId="6" fillId="0" borderId="10" xfId="0" applyNumberFormat="1" applyFont="1" applyFill="1" applyBorder="1" applyAlignment="1"/>
    <xf numFmtId="4" fontId="4" fillId="0" borderId="9" xfId="27" applyNumberFormat="1" applyFont="1" applyFill="1" applyBorder="1" applyAlignment="1">
      <alignment horizontal="right"/>
    </xf>
    <xf numFmtId="1" fontId="6" fillId="0" borderId="16" xfId="0" applyNumberFormat="1" applyFont="1" applyFill="1" applyBorder="1"/>
    <xf numFmtId="4" fontId="6" fillId="0" borderId="12" xfId="27" applyNumberFormat="1" applyFont="1" applyFill="1" applyBorder="1" applyAlignment="1">
      <alignment horizontal="right"/>
    </xf>
    <xf numFmtId="0" fontId="6" fillId="0" borderId="16" xfId="0" applyFont="1" applyFill="1" applyBorder="1"/>
    <xf numFmtId="4" fontId="2" fillId="0" borderId="12" xfId="27" applyNumberFormat="1" applyFont="1" applyFill="1" applyBorder="1" applyAlignment="1">
      <alignment horizontal="right"/>
    </xf>
    <xf numFmtId="0" fontId="6" fillId="0" borderId="17" xfId="0" applyFont="1" applyFill="1" applyBorder="1" applyAlignment="1">
      <alignment horizontal="center"/>
    </xf>
    <xf numFmtId="4" fontId="17" fillId="0" borderId="18" xfId="27" applyNumberFormat="1" applyFont="1" applyFill="1" applyBorder="1" applyAlignment="1">
      <alignment horizontal="right" vertical="center"/>
    </xf>
    <xf numFmtId="4" fontId="16" fillId="0" borderId="15" xfId="27" applyNumberFormat="1" applyFont="1" applyFill="1" applyBorder="1" applyAlignment="1">
      <alignment horizontal="right"/>
    </xf>
    <xf numFmtId="4" fontId="16" fillId="0" borderId="19" xfId="27" applyNumberFormat="1" applyFont="1" applyFill="1" applyBorder="1" applyAlignment="1">
      <alignment horizontal="right"/>
    </xf>
    <xf numFmtId="0" fontId="5" fillId="0" borderId="0" xfId="0" applyFont="1" applyFill="1" applyBorder="1" applyAlignment="1">
      <alignment horizontal="justify" vertical="center" wrapText="1"/>
    </xf>
    <xf numFmtId="4" fontId="17" fillId="0" borderId="20" xfId="27" applyNumberFormat="1" applyFont="1" applyFill="1" applyBorder="1" applyAlignment="1">
      <alignment horizontal="right"/>
    </xf>
    <xf numFmtId="4" fontId="17" fillId="0" borderId="15" xfId="27" applyNumberFormat="1" applyFont="1" applyFill="1" applyBorder="1" applyAlignment="1">
      <alignment horizontal="right"/>
    </xf>
    <xf numFmtId="2" fontId="5" fillId="0" borderId="9" xfId="0" applyNumberFormat="1" applyFont="1" applyFill="1" applyBorder="1" applyAlignment="1">
      <alignment vertical="top"/>
    </xf>
    <xf numFmtId="4" fontId="4" fillId="0" borderId="9" xfId="0" applyNumberFormat="1" applyFont="1" applyFill="1" applyBorder="1" applyAlignment="1">
      <alignment horizontal="right"/>
    </xf>
    <xf numFmtId="0" fontId="6" fillId="0" borderId="21" xfId="11" applyFont="1" applyFill="1" applyBorder="1" applyAlignment="1">
      <alignment horizontal="left" vertical="top" wrapText="1"/>
    </xf>
    <xf numFmtId="0" fontId="6" fillId="0" borderId="8" xfId="11" applyFont="1" applyFill="1" applyBorder="1" applyAlignment="1">
      <alignment horizontal="center"/>
    </xf>
    <xf numFmtId="1" fontId="6" fillId="0" borderId="22" xfId="0" applyNumberFormat="1" applyFont="1" applyFill="1" applyBorder="1" applyAlignment="1">
      <alignment horizontal="center" vertical="center"/>
    </xf>
    <xf numFmtId="0" fontId="6" fillId="0" borderId="2" xfId="11" applyFont="1" applyFill="1" applyBorder="1" applyAlignment="1">
      <alignment horizontal="left" vertical="top" wrapText="1"/>
    </xf>
    <xf numFmtId="0" fontId="6" fillId="0" borderId="2" xfId="11" applyFont="1" applyFill="1" applyBorder="1" applyAlignment="1">
      <alignment horizontal="center"/>
    </xf>
    <xf numFmtId="4" fontId="6" fillId="0" borderId="2" xfId="0" applyNumberFormat="1" applyFont="1" applyFill="1" applyBorder="1"/>
    <xf numFmtId="4" fontId="8" fillId="0" borderId="2" xfId="0" applyNumberFormat="1" applyFont="1" applyFill="1" applyBorder="1"/>
    <xf numFmtId="1" fontId="6" fillId="0" borderId="23" xfId="0" applyNumberFormat="1" applyFont="1" applyFill="1" applyBorder="1" applyAlignment="1">
      <alignment horizontal="center" vertical="center"/>
    </xf>
    <xf numFmtId="0" fontId="6" fillId="0" borderId="5" xfId="11" applyFont="1" applyFill="1" applyBorder="1" applyAlignment="1">
      <alignment horizontal="center"/>
    </xf>
    <xf numFmtId="4" fontId="8" fillId="0" borderId="5" xfId="0" applyNumberFormat="1" applyFont="1" applyFill="1" applyBorder="1"/>
    <xf numFmtId="1" fontId="5" fillId="0" borderId="9" xfId="0" applyNumberFormat="1" applyFont="1" applyFill="1" applyBorder="1" applyAlignment="1">
      <alignment horizontal="center" vertical="center"/>
    </xf>
    <xf numFmtId="0" fontId="15" fillId="0" borderId="9" xfId="0" applyFont="1" applyFill="1" applyBorder="1" applyAlignment="1">
      <alignment horizontal="center" vertical="center" wrapText="1"/>
    </xf>
    <xf numFmtId="1" fontId="6" fillId="0" borderId="24" xfId="0" applyNumberFormat="1" applyFont="1" applyFill="1" applyBorder="1" applyAlignment="1">
      <alignment horizontal="center" vertical="center"/>
    </xf>
    <xf numFmtId="0" fontId="6" fillId="0" borderId="21" xfId="0" applyFont="1" applyFill="1" applyBorder="1" applyAlignment="1">
      <alignment horizontal="left" vertical="top" wrapText="1"/>
    </xf>
    <xf numFmtId="0" fontId="6" fillId="0" borderId="21" xfId="0" applyFont="1" applyFill="1" applyBorder="1" applyAlignment="1">
      <alignment horizontal="center"/>
    </xf>
    <xf numFmtId="4" fontId="6" fillId="0" borderId="21" xfId="0" applyNumberFormat="1" applyFont="1" applyFill="1" applyBorder="1" applyAlignment="1">
      <alignment horizontal="right"/>
    </xf>
    <xf numFmtId="4" fontId="6" fillId="0" borderId="25" xfId="0" applyNumberFormat="1" applyFont="1" applyFill="1" applyBorder="1" applyAlignment="1">
      <alignment horizontal="right"/>
    </xf>
    <xf numFmtId="1" fontId="6" fillId="0" borderId="9" xfId="0" applyNumberFormat="1" applyFont="1" applyFill="1" applyBorder="1" applyAlignment="1">
      <alignment horizontal="center" vertical="center"/>
    </xf>
    <xf numFmtId="0" fontId="15" fillId="0" borderId="9" xfId="0" applyFont="1" applyFill="1" applyBorder="1" applyAlignment="1">
      <alignment horizontal="center"/>
    </xf>
    <xf numFmtId="0" fontId="5" fillId="0" borderId="9" xfId="0" applyFont="1" applyFill="1" applyBorder="1"/>
    <xf numFmtId="0" fontId="6" fillId="0" borderId="4" xfId="11" applyFont="1" applyFill="1" applyBorder="1" applyAlignment="1">
      <alignment horizontal="left" vertical="top" wrapText="1"/>
    </xf>
    <xf numFmtId="0" fontId="6" fillId="0" borderId="8" xfId="0" applyFont="1" applyFill="1" applyBorder="1" applyAlignment="1">
      <alignment horizontal="center"/>
    </xf>
    <xf numFmtId="0" fontId="6" fillId="0" borderId="8" xfId="0" applyFont="1" applyFill="1" applyBorder="1"/>
    <xf numFmtId="0" fontId="6" fillId="0" borderId="26" xfId="0" applyFont="1" applyFill="1" applyBorder="1"/>
    <xf numFmtId="0" fontId="6" fillId="0" borderId="2" xfId="11" applyFont="1" applyFill="1" applyBorder="1" applyAlignment="1">
      <alignment horizontal="left" vertical="center"/>
    </xf>
    <xf numFmtId="4" fontId="6" fillId="0" borderId="2" xfId="0" applyNumberFormat="1" applyFont="1" applyFill="1" applyBorder="1" applyAlignment="1">
      <alignment horizontal="right"/>
    </xf>
    <xf numFmtId="0" fontId="6" fillId="0" borderId="2" xfId="11" applyFont="1" applyFill="1" applyBorder="1" applyAlignment="1">
      <alignment horizontal="left" vertical="center" wrapText="1"/>
    </xf>
    <xf numFmtId="0" fontId="6" fillId="0" borderId="2" xfId="11" applyFont="1" applyFill="1" applyBorder="1" applyAlignment="1">
      <alignment vertical="center" wrapText="1"/>
    </xf>
    <xf numFmtId="0" fontId="6" fillId="0" borderId="23" xfId="0" applyFont="1" applyFill="1" applyBorder="1" applyAlignment="1">
      <alignment horizontal="center" vertical="center"/>
    </xf>
    <xf numFmtId="0" fontId="6" fillId="0" borderId="0" xfId="11" applyFont="1" applyFill="1" applyBorder="1" applyAlignment="1">
      <alignment horizontal="left" vertical="center" wrapText="1"/>
    </xf>
    <xf numFmtId="4" fontId="6" fillId="0" borderId="5" xfId="0" applyNumberFormat="1" applyFont="1" applyFill="1" applyBorder="1" applyAlignment="1">
      <alignment horizontal="right"/>
    </xf>
    <xf numFmtId="4" fontId="6" fillId="0" borderId="27" xfId="0" applyNumberFormat="1" applyFont="1" applyFill="1" applyBorder="1" applyAlignment="1">
      <alignment horizontal="right"/>
    </xf>
    <xf numFmtId="2" fontId="7" fillId="0" borderId="9" xfId="0" applyNumberFormat="1" applyFont="1" applyFill="1" applyBorder="1" applyAlignment="1">
      <alignment vertical="top"/>
    </xf>
    <xf numFmtId="0" fontId="15" fillId="0" borderId="9" xfId="11" applyFont="1" applyFill="1" applyBorder="1" applyAlignment="1">
      <alignment horizontal="center" vertical="center"/>
    </xf>
    <xf numFmtId="0" fontId="15" fillId="0" borderId="9" xfId="0" applyFont="1" applyFill="1" applyBorder="1" applyAlignment="1">
      <alignment horizontal="center" vertical="center"/>
    </xf>
    <xf numFmtId="1" fontId="6" fillId="0" borderId="28" xfId="0" applyNumberFormat="1" applyFont="1" applyFill="1" applyBorder="1" applyAlignment="1">
      <alignment horizontal="center" vertical="center"/>
    </xf>
    <xf numFmtId="4" fontId="6" fillId="0" borderId="26" xfId="0" applyNumberFormat="1" applyFont="1" applyFill="1" applyBorder="1" applyAlignment="1">
      <alignment horizontal="right"/>
    </xf>
    <xf numFmtId="0" fontId="6" fillId="0" borderId="3" xfId="0" applyFont="1" applyFill="1" applyBorder="1" applyAlignment="1">
      <alignment horizontal="left" vertical="top" wrapText="1"/>
    </xf>
    <xf numFmtId="0" fontId="4" fillId="0" borderId="9" xfId="0" applyFont="1" applyFill="1" applyBorder="1" applyAlignment="1">
      <alignment horizontal="center" vertical="center"/>
    </xf>
    <xf numFmtId="0" fontId="4" fillId="0" borderId="29" xfId="0" applyFont="1" applyFill="1" applyBorder="1" applyAlignment="1">
      <alignment horizontal="center"/>
    </xf>
    <xf numFmtId="4" fontId="4" fillId="0" borderId="30" xfId="0" applyNumberFormat="1" applyFont="1" applyFill="1" applyBorder="1" applyAlignment="1">
      <alignment horizontal="right"/>
    </xf>
    <xf numFmtId="2" fontId="4" fillId="0" borderId="9" xfId="0" applyNumberFormat="1" applyFont="1" applyFill="1" applyBorder="1" applyAlignment="1">
      <alignment horizontal="center" vertical="center"/>
    </xf>
    <xf numFmtId="0" fontId="4" fillId="0" borderId="9" xfId="0" applyFont="1" applyFill="1" applyBorder="1" applyAlignment="1">
      <alignment horizontal="center" vertical="center" wrapText="1"/>
    </xf>
    <xf numFmtId="4" fontId="18" fillId="0" borderId="9" xfId="0" applyNumberFormat="1" applyFont="1" applyFill="1" applyBorder="1" applyAlignment="1">
      <alignment horizontal="right"/>
    </xf>
    <xf numFmtId="2" fontId="4" fillId="0" borderId="24" xfId="0" applyNumberFormat="1" applyFont="1" applyFill="1" applyBorder="1" applyAlignment="1">
      <alignment vertical="top"/>
    </xf>
    <xf numFmtId="0" fontId="5" fillId="0" borderId="21" xfId="0" applyFont="1" applyFill="1" applyBorder="1" applyAlignment="1">
      <alignment horizontal="justify" vertical="center" wrapText="1"/>
    </xf>
    <xf numFmtId="4" fontId="5" fillId="0" borderId="25" xfId="0" applyNumberFormat="1" applyFont="1" applyFill="1" applyBorder="1" applyAlignment="1">
      <alignment horizontal="right"/>
    </xf>
    <xf numFmtId="2" fontId="4" fillId="0" borderId="9" xfId="27" applyNumberFormat="1" applyFont="1" applyFill="1" applyBorder="1" applyAlignment="1">
      <alignment vertical="top"/>
    </xf>
    <xf numFmtId="0" fontId="4" fillId="0" borderId="9" xfId="11" applyFont="1" applyFill="1" applyBorder="1" applyAlignment="1">
      <alignment horizontal="center" vertical="center"/>
    </xf>
    <xf numFmtId="0" fontId="6" fillId="0" borderId="4" xfId="11" applyFont="1" applyFill="1" applyBorder="1" applyAlignment="1">
      <alignment horizontal="center"/>
    </xf>
    <xf numFmtId="4" fontId="13" fillId="0" borderId="8" xfId="35" applyNumberFormat="1" applyFont="1" applyFill="1" applyBorder="1" applyAlignment="1">
      <alignment horizontal="right" wrapText="1"/>
    </xf>
    <xf numFmtId="4" fontId="13" fillId="0" borderId="26" xfId="35" applyNumberFormat="1" applyFont="1" applyFill="1" applyBorder="1" applyAlignment="1">
      <alignment horizontal="right" wrapText="1"/>
    </xf>
    <xf numFmtId="4" fontId="13" fillId="0" borderId="2" xfId="35" applyNumberFormat="1" applyFont="1" applyFill="1" applyBorder="1" applyAlignment="1">
      <alignment horizontal="right" wrapText="1"/>
    </xf>
    <xf numFmtId="4" fontId="13" fillId="0" borderId="25" xfId="35" applyNumberFormat="1" applyFont="1" applyFill="1" applyBorder="1" applyAlignment="1">
      <alignment horizontal="right" wrapText="1"/>
    </xf>
    <xf numFmtId="2" fontId="4" fillId="0" borderId="9" xfId="0" applyNumberFormat="1" applyFont="1" applyFill="1" applyBorder="1" applyAlignment="1">
      <alignment vertical="top"/>
    </xf>
    <xf numFmtId="4" fontId="4" fillId="0" borderId="9" xfId="35" applyNumberFormat="1" applyFont="1" applyFill="1" applyBorder="1" applyAlignment="1">
      <alignment horizontal="right" wrapText="1"/>
    </xf>
    <xf numFmtId="0" fontId="5" fillId="0" borderId="24" xfId="0" applyFont="1" applyFill="1" applyBorder="1"/>
    <xf numFmtId="0" fontId="6" fillId="0" borderId="31" xfId="11" applyFont="1" applyFill="1" applyBorder="1" applyAlignment="1">
      <alignment horizontal="center"/>
    </xf>
    <xf numFmtId="0" fontId="6" fillId="0" borderId="24" xfId="0" applyFont="1" applyFill="1" applyBorder="1" applyAlignment="1">
      <alignment horizontal="center" vertical="center"/>
    </xf>
    <xf numFmtId="0" fontId="6" fillId="0" borderId="0" xfId="11" applyFont="1" applyFill="1" applyBorder="1" applyAlignment="1">
      <alignment horizontal="left" vertical="top" wrapText="1"/>
    </xf>
    <xf numFmtId="0" fontId="6" fillId="0" borderId="32" xfId="0" applyFont="1" applyFill="1" applyBorder="1" applyAlignment="1">
      <alignment horizontal="center" vertical="center"/>
    </xf>
    <xf numFmtId="0" fontId="6" fillId="0" borderId="11" xfId="0" applyFont="1" applyFill="1" applyBorder="1" applyAlignment="1">
      <alignment horizontal="left" vertical="center" wrapText="1"/>
    </xf>
    <xf numFmtId="0" fontId="6" fillId="0" borderId="11" xfId="0" applyFont="1" applyFill="1" applyBorder="1" applyAlignment="1">
      <alignment horizontal="center"/>
    </xf>
    <xf numFmtId="4" fontId="6" fillId="0" borderId="11" xfId="0" applyNumberFormat="1" applyFont="1" applyFill="1" applyBorder="1" applyAlignment="1">
      <alignment horizontal="right"/>
    </xf>
    <xf numFmtId="0" fontId="6" fillId="0" borderId="9" xfId="0" applyFont="1" applyFill="1" applyBorder="1" applyAlignment="1">
      <alignment horizontal="center" vertical="center"/>
    </xf>
    <xf numFmtId="4" fontId="6" fillId="0" borderId="8" xfId="0" applyNumberFormat="1" applyFont="1" applyFill="1" applyBorder="1" applyAlignment="1">
      <alignment horizontal="right"/>
    </xf>
    <xf numFmtId="0" fontId="13" fillId="0" borderId="2" xfId="35" applyFont="1" applyFill="1" applyBorder="1" applyAlignment="1">
      <alignment horizontal="center"/>
    </xf>
    <xf numFmtId="4" fontId="6" fillId="0" borderId="2" xfId="35" applyNumberFormat="1" applyFont="1" applyFill="1" applyBorder="1" applyAlignment="1">
      <alignment horizontal="right" wrapText="1"/>
    </xf>
    <xf numFmtId="0" fontId="6" fillId="0" borderId="2" xfId="11" applyFont="1" applyFill="1" applyBorder="1" applyAlignment="1">
      <alignment horizontal="right" wrapText="1"/>
    </xf>
    <xf numFmtId="0" fontId="13" fillId="0" borderId="2" xfId="35" applyFont="1" applyFill="1" applyBorder="1" applyAlignment="1">
      <alignment horizontal="center" wrapText="1"/>
    </xf>
    <xf numFmtId="4" fontId="13" fillId="0" borderId="2" xfId="35" applyNumberFormat="1" applyFont="1" applyFill="1" applyBorder="1" applyAlignment="1">
      <alignment horizontal="center" wrapText="1"/>
    </xf>
    <xf numFmtId="0" fontId="6" fillId="0" borderId="28" xfId="0" applyFont="1" applyFill="1" applyBorder="1" applyAlignment="1">
      <alignment horizontal="center" vertical="center"/>
    </xf>
    <xf numFmtId="0" fontId="13" fillId="0" borderId="2" xfId="35" applyFont="1" applyFill="1" applyBorder="1" applyAlignment="1">
      <alignment horizontal="right" wrapText="1"/>
    </xf>
    <xf numFmtId="3" fontId="13" fillId="0" borderId="2" xfId="35" applyNumberFormat="1" applyFont="1" applyFill="1" applyBorder="1" applyAlignment="1">
      <alignment horizontal="right" wrapText="1"/>
    </xf>
    <xf numFmtId="0" fontId="6" fillId="0" borderId="3" xfId="11" applyFont="1" applyFill="1" applyBorder="1" applyAlignment="1">
      <alignment horizontal="left" vertical="top" wrapText="1"/>
    </xf>
    <xf numFmtId="0" fontId="13" fillId="0" borderId="8" xfId="35" applyFont="1" applyFill="1" applyBorder="1" applyAlignment="1">
      <alignment horizontal="center" wrapText="1"/>
    </xf>
    <xf numFmtId="4" fontId="13" fillId="0" borderId="26" xfId="35" applyNumberFormat="1" applyFont="1" applyFill="1" applyBorder="1">
      <alignment wrapText="1"/>
    </xf>
    <xf numFmtId="0" fontId="13" fillId="0" borderId="29" xfId="35" applyFont="1" applyFill="1" applyBorder="1" applyAlignment="1">
      <alignment horizontal="center" wrapText="1"/>
    </xf>
    <xf numFmtId="4" fontId="13" fillId="0" borderId="13" xfId="35" applyNumberFormat="1" applyFont="1" applyFill="1" applyBorder="1">
      <alignment wrapText="1"/>
    </xf>
    <xf numFmtId="1" fontId="4" fillId="0" borderId="33" xfId="0" applyNumberFormat="1" applyFont="1" applyFill="1" applyBorder="1" applyAlignment="1">
      <alignment horizontal="center" vertical="center"/>
    </xf>
    <xf numFmtId="0" fontId="4" fillId="0" borderId="29" xfId="11" applyFont="1" applyFill="1" applyBorder="1" applyAlignment="1">
      <alignment horizontal="left" vertical="center"/>
    </xf>
    <xf numFmtId="4" fontId="13" fillId="0" borderId="30" xfId="35" applyNumberFormat="1" applyFont="1" applyFill="1" applyBorder="1">
      <alignment wrapText="1"/>
    </xf>
    <xf numFmtId="4" fontId="4" fillId="0" borderId="13" xfId="35" applyNumberFormat="1" applyFont="1" applyFill="1" applyBorder="1">
      <alignment wrapText="1"/>
    </xf>
    <xf numFmtId="4" fontId="13" fillId="0" borderId="30" xfId="35" applyNumberFormat="1" applyFont="1" applyFill="1" applyBorder="1" applyAlignment="1"/>
    <xf numFmtId="2" fontId="4" fillId="0" borderId="33" xfId="0" applyNumberFormat="1" applyFont="1" applyFill="1" applyBorder="1" applyAlignment="1">
      <alignment horizontal="center" vertical="center"/>
    </xf>
    <xf numFmtId="0" fontId="13" fillId="0" borderId="29" xfId="35" applyFont="1" applyFill="1" applyBorder="1" applyAlignment="1">
      <alignment horizontal="center"/>
    </xf>
    <xf numFmtId="0" fontId="13" fillId="0" borderId="30" xfId="35" applyFont="1" applyFill="1" applyBorder="1" applyAlignment="1"/>
    <xf numFmtId="0" fontId="4" fillId="0" borderId="8" xfId="0" applyFont="1" applyFill="1" applyBorder="1" applyAlignment="1">
      <alignment horizontal="center"/>
    </xf>
    <xf numFmtId="4" fontId="4" fillId="0" borderId="8" xfId="0" applyNumberFormat="1" applyFont="1" applyFill="1" applyBorder="1" applyAlignment="1">
      <alignment horizontal="right"/>
    </xf>
    <xf numFmtId="4" fontId="5" fillId="0" borderId="26" xfId="0" applyNumberFormat="1" applyFont="1" applyFill="1" applyBorder="1" applyAlignment="1">
      <alignment horizontal="right"/>
    </xf>
    <xf numFmtId="0" fontId="4" fillId="0" borderId="2" xfId="0" applyFont="1" applyFill="1" applyBorder="1" applyAlignment="1">
      <alignment horizontal="center"/>
    </xf>
    <xf numFmtId="4" fontId="4" fillId="0" borderId="2" xfId="0" applyNumberFormat="1" applyFont="1" applyFill="1" applyBorder="1" applyAlignment="1">
      <alignment horizontal="right"/>
    </xf>
    <xf numFmtId="4" fontId="5" fillId="0" borderId="10" xfId="0" applyNumberFormat="1" applyFont="1" applyFill="1" applyBorder="1" applyAlignment="1">
      <alignment horizontal="right"/>
    </xf>
    <xf numFmtId="4" fontId="4" fillId="0" borderId="10" xfId="0" applyNumberFormat="1" applyFont="1" applyFill="1" applyBorder="1" applyAlignment="1">
      <alignment horizontal="right"/>
    </xf>
    <xf numFmtId="0" fontId="6" fillId="0" borderId="5" xfId="11" applyFont="1" applyFill="1" applyBorder="1" applyAlignment="1">
      <alignment horizontal="left" vertical="top" wrapText="1"/>
    </xf>
    <xf numFmtId="1" fontId="4" fillId="0" borderId="9" xfId="0" applyNumberFormat="1" applyFont="1" applyFill="1" applyBorder="1" applyAlignment="1">
      <alignment vertical="top"/>
    </xf>
    <xf numFmtId="1" fontId="6" fillId="0" borderId="2" xfId="0" applyNumberFormat="1" applyFont="1" applyFill="1" applyBorder="1" applyAlignment="1">
      <alignment horizontal="right"/>
    </xf>
    <xf numFmtId="1" fontId="6" fillId="0" borderId="5" xfId="0" applyNumberFormat="1" applyFont="1" applyFill="1" applyBorder="1" applyAlignment="1">
      <alignment horizontal="right"/>
    </xf>
    <xf numFmtId="1" fontId="6" fillId="0" borderId="33" xfId="0" applyNumberFormat="1" applyFont="1" applyFill="1" applyBorder="1" applyAlignment="1">
      <alignment horizontal="center" vertical="center"/>
    </xf>
    <xf numFmtId="0" fontId="18" fillId="0" borderId="9" xfId="11" applyFont="1" applyFill="1" applyBorder="1" applyAlignment="1">
      <alignment horizontal="left" vertical="center"/>
    </xf>
    <xf numFmtId="0" fontId="6" fillId="0" borderId="34" xfId="0" applyFont="1" applyFill="1" applyBorder="1" applyAlignment="1">
      <alignment horizontal="center"/>
    </xf>
    <xf numFmtId="0" fontId="6" fillId="0" borderId="5" xfId="0" applyFont="1" applyFill="1" applyBorder="1" applyAlignment="1">
      <alignment horizontal="center"/>
    </xf>
    <xf numFmtId="4" fontId="5" fillId="0" borderId="27" xfId="0" applyNumberFormat="1" applyFont="1" applyFill="1" applyBorder="1" applyAlignment="1">
      <alignment horizontal="right"/>
    </xf>
    <xf numFmtId="0" fontId="4" fillId="0" borderId="5" xfId="0" applyFont="1" applyFill="1" applyBorder="1" applyAlignment="1">
      <alignment horizontal="center"/>
    </xf>
    <xf numFmtId="2" fontId="18" fillId="0" borderId="9" xfId="0" applyNumberFormat="1" applyFont="1" applyFill="1" applyBorder="1" applyAlignment="1">
      <alignment horizontal="center" vertical="center"/>
    </xf>
    <xf numFmtId="1" fontId="4" fillId="0" borderId="30" xfId="0" applyNumberFormat="1" applyFont="1" applyFill="1" applyBorder="1" applyAlignment="1">
      <alignment horizontal="right"/>
    </xf>
    <xf numFmtId="2" fontId="18" fillId="0" borderId="9" xfId="0" applyNumberFormat="1" applyFont="1" applyFill="1" applyBorder="1" applyAlignment="1">
      <alignment vertical="top"/>
    </xf>
    <xf numFmtId="49" fontId="25" fillId="0" borderId="9" xfId="10" applyNumberFormat="1" applyFont="1" applyFill="1" applyBorder="1" applyAlignment="1">
      <alignment horizontal="center" vertical="center"/>
    </xf>
    <xf numFmtId="0" fontId="24" fillId="0" borderId="8" xfId="0" applyFont="1" applyFill="1" applyBorder="1" applyAlignment="1">
      <alignment horizontal="center"/>
    </xf>
    <xf numFmtId="4" fontId="24" fillId="0" borderId="8" xfId="0" applyNumberFormat="1" applyFont="1" applyFill="1" applyBorder="1" applyAlignment="1">
      <alignment horizontal="right"/>
    </xf>
    <xf numFmtId="4" fontId="23" fillId="0" borderId="26" xfId="0" applyNumberFormat="1" applyFont="1" applyFill="1" applyBorder="1" applyAlignment="1">
      <alignment horizontal="right"/>
    </xf>
    <xf numFmtId="4" fontId="23" fillId="0" borderId="35" xfId="10" applyNumberFormat="1" applyFont="1" applyFill="1" applyBorder="1" applyAlignment="1">
      <alignment horizontal="right"/>
    </xf>
    <xf numFmtId="4" fontId="23" fillId="0" borderId="10" xfId="0" applyNumberFormat="1" applyFont="1" applyFill="1" applyBorder="1" applyAlignment="1">
      <alignment horizontal="right"/>
    </xf>
    <xf numFmtId="0" fontId="23" fillId="0" borderId="8" xfId="0" applyFont="1" applyFill="1" applyBorder="1" applyAlignment="1">
      <alignment horizontal="center"/>
    </xf>
    <xf numFmtId="0" fontId="23" fillId="0" borderId="5" xfId="0" applyFont="1" applyFill="1" applyBorder="1" applyAlignment="1">
      <alignment horizontal="center"/>
    </xf>
    <xf numFmtId="4" fontId="23" fillId="0" borderId="27" xfId="0" applyNumberFormat="1" applyFont="1" applyFill="1" applyBorder="1" applyAlignment="1">
      <alignment horizontal="right"/>
    </xf>
    <xf numFmtId="1" fontId="4" fillId="0" borderId="9" xfId="0" applyNumberFormat="1" applyFont="1" applyFill="1" applyBorder="1" applyAlignment="1">
      <alignment horizontal="center" vertical="center"/>
    </xf>
    <xf numFmtId="0" fontId="23" fillId="0" borderId="8" xfId="0" applyFont="1" applyFill="1" applyBorder="1" applyAlignment="1">
      <alignment horizontal="right"/>
    </xf>
    <xf numFmtId="0" fontId="23" fillId="0" borderId="26" xfId="0" applyFont="1" applyFill="1" applyBorder="1"/>
    <xf numFmtId="0" fontId="6" fillId="0" borderId="36" xfId="10" applyFont="1" applyFill="1" applyBorder="1" applyAlignment="1">
      <alignment horizontal="justify" vertical="top" wrapText="1"/>
    </xf>
    <xf numFmtId="0" fontId="23" fillId="0" borderId="37" xfId="10" applyFont="1" applyFill="1" applyBorder="1" applyAlignment="1">
      <alignment horizontal="center"/>
    </xf>
    <xf numFmtId="4" fontId="6" fillId="0" borderId="35" xfId="10" applyNumberFormat="1" applyFont="1" applyFill="1" applyBorder="1" applyAlignment="1">
      <alignment horizontal="right"/>
    </xf>
    <xf numFmtId="0" fontId="6" fillId="0" borderId="2" xfId="0" applyFont="1" applyFill="1" applyBorder="1" applyAlignment="1">
      <alignment horizontal="right"/>
    </xf>
    <xf numFmtId="4" fontId="6" fillId="0" borderId="34" xfId="0" applyNumberFormat="1" applyFont="1" applyFill="1" applyBorder="1" applyAlignment="1">
      <alignment horizontal="right"/>
    </xf>
    <xf numFmtId="4" fontId="6" fillId="0" borderId="38" xfId="0" applyNumberFormat="1" applyFont="1" applyFill="1" applyBorder="1" applyAlignment="1">
      <alignment horizontal="right"/>
    </xf>
    <xf numFmtId="0" fontId="6" fillId="0" borderId="9" xfId="0" applyFont="1" applyFill="1" applyBorder="1"/>
    <xf numFmtId="0" fontId="6" fillId="0" borderId="22" xfId="0" applyFont="1" applyFill="1" applyBorder="1" applyAlignment="1">
      <alignment horizontal="center" vertical="center"/>
    </xf>
    <xf numFmtId="4" fontId="23" fillId="0" borderId="2" xfId="0" applyNumberFormat="1" applyFont="1" applyFill="1" applyBorder="1" applyAlignment="1">
      <alignment horizontal="right"/>
    </xf>
    <xf numFmtId="4" fontId="23" fillId="0" borderId="11" xfId="0" applyNumberFormat="1" applyFont="1" applyFill="1" applyBorder="1" applyAlignment="1">
      <alignment horizontal="right"/>
    </xf>
    <xf numFmtId="1" fontId="6" fillId="0" borderId="16" xfId="0" applyNumberFormat="1" applyFont="1" applyFill="1" applyBorder="1" applyAlignment="1">
      <alignment horizontal="center" vertical="center"/>
    </xf>
    <xf numFmtId="0" fontId="7" fillId="0" borderId="2" xfId="0" applyFont="1" applyFill="1" applyBorder="1" applyAlignment="1">
      <alignment horizontal="center"/>
    </xf>
    <xf numFmtId="4" fontId="23" fillId="0" borderId="39" xfId="0" applyNumberFormat="1" applyFont="1" applyFill="1" applyBorder="1" applyAlignment="1">
      <alignment horizontal="right"/>
    </xf>
    <xf numFmtId="1" fontId="6" fillId="0" borderId="40" xfId="0" applyNumberFormat="1" applyFont="1" applyFill="1" applyBorder="1" applyAlignment="1">
      <alignment horizontal="center" vertical="center"/>
    </xf>
    <xf numFmtId="4" fontId="23" fillId="0" borderId="25" xfId="0" applyNumberFormat="1" applyFont="1" applyFill="1" applyBorder="1" applyAlignment="1">
      <alignment horizontal="right"/>
    </xf>
    <xf numFmtId="1" fontId="4" fillId="0" borderId="14" xfId="0" applyNumberFormat="1" applyFont="1" applyFill="1" applyBorder="1" applyAlignment="1">
      <alignment horizontal="center" vertical="center"/>
    </xf>
    <xf numFmtId="0" fontId="4" fillId="0" borderId="41" xfId="10" applyFont="1" applyFill="1" applyBorder="1" applyAlignment="1">
      <alignment horizontal="center" vertical="center" wrapText="1"/>
    </xf>
    <xf numFmtId="1" fontId="6" fillId="0" borderId="42" xfId="38" applyNumberFormat="1" applyFont="1" applyFill="1" applyBorder="1" applyAlignment="1">
      <alignment horizontal="center" vertical="center"/>
    </xf>
    <xf numFmtId="9" fontId="23" fillId="0" borderId="4" xfId="38" applyFont="1" applyFill="1" applyBorder="1" applyAlignment="1">
      <alignment horizontal="center"/>
    </xf>
    <xf numFmtId="2" fontId="23" fillId="0" borderId="4" xfId="0" applyNumberFormat="1" applyFont="1" applyFill="1" applyBorder="1" applyAlignment="1">
      <alignment horizontal="center"/>
    </xf>
    <xf numFmtId="4" fontId="6" fillId="0" borderId="43" xfId="38" applyNumberFormat="1" applyFont="1" applyFill="1" applyBorder="1" applyAlignment="1">
      <alignment horizontal="right"/>
    </xf>
    <xf numFmtId="1" fontId="6" fillId="0" borderId="22" xfId="38" applyNumberFormat="1" applyFont="1" applyFill="1" applyBorder="1" applyAlignment="1">
      <alignment horizontal="center" vertical="center"/>
    </xf>
    <xf numFmtId="9" fontId="23" fillId="0" borderId="2" xfId="38" applyFont="1" applyFill="1" applyBorder="1" applyAlignment="1">
      <alignment horizontal="center"/>
    </xf>
    <xf numFmtId="2" fontId="23" fillId="0" borderId="2" xfId="0" applyNumberFormat="1" applyFont="1" applyFill="1" applyBorder="1" applyAlignment="1">
      <alignment horizontal="center"/>
    </xf>
    <xf numFmtId="4" fontId="6" fillId="0" borderId="10" xfId="38" applyNumberFormat="1" applyFont="1" applyFill="1" applyBorder="1" applyAlignment="1">
      <alignment horizontal="right"/>
    </xf>
    <xf numFmtId="1" fontId="6" fillId="0" borderId="32" xfId="38" applyNumberFormat="1" applyFont="1" applyFill="1" applyBorder="1" applyAlignment="1">
      <alignment horizontal="center" vertical="center"/>
    </xf>
    <xf numFmtId="2" fontId="23" fillId="0" borderId="11" xfId="0" applyNumberFormat="1" applyFont="1" applyFill="1" applyBorder="1" applyAlignment="1">
      <alignment horizontal="center"/>
    </xf>
    <xf numFmtId="4" fontId="6" fillId="0" borderId="12" xfId="38" applyNumberFormat="1" applyFont="1" applyFill="1" applyBorder="1" applyAlignment="1">
      <alignment horizontal="right"/>
    </xf>
    <xf numFmtId="1" fontId="6" fillId="0" borderId="9" xfId="38" applyNumberFormat="1" applyFont="1" applyFill="1" applyBorder="1" applyAlignment="1">
      <alignment horizontal="center" vertical="center"/>
    </xf>
    <xf numFmtId="4" fontId="4" fillId="0" borderId="9" xfId="38" applyNumberFormat="1" applyFont="1" applyFill="1" applyBorder="1" applyAlignment="1">
      <alignment horizontal="right"/>
    </xf>
    <xf numFmtId="0" fontId="22" fillId="0" borderId="44" xfId="0" applyFont="1" applyFill="1" applyBorder="1" applyAlignment="1">
      <alignment horizontal="center"/>
    </xf>
    <xf numFmtId="0" fontId="7" fillId="0" borderId="21" xfId="0" applyFont="1" applyFill="1" applyBorder="1" applyAlignment="1">
      <alignment horizontal="center"/>
    </xf>
    <xf numFmtId="1" fontId="6" fillId="0" borderId="29" xfId="0" applyNumberFormat="1" applyFont="1" applyFill="1" applyBorder="1" applyAlignment="1">
      <alignment horizontal="center" vertical="center"/>
    </xf>
    <xf numFmtId="0" fontId="6" fillId="0" borderId="30" xfId="0" applyFont="1" applyFill="1" applyBorder="1" applyAlignment="1">
      <alignment horizontal="center"/>
    </xf>
    <xf numFmtId="0" fontId="6" fillId="0" borderId="30" xfId="0" applyFont="1" applyFill="1" applyBorder="1"/>
    <xf numFmtId="4" fontId="6" fillId="0" borderId="13" xfId="0" applyNumberFormat="1" applyFont="1" applyFill="1" applyBorder="1" applyAlignment="1">
      <alignment horizontal="right"/>
    </xf>
    <xf numFmtId="1" fontId="4" fillId="0" borderId="45" xfId="0" applyNumberFormat="1" applyFont="1" applyFill="1" applyBorder="1" applyAlignment="1">
      <alignment horizontal="center" vertical="center"/>
    </xf>
    <xf numFmtId="4" fontId="4" fillId="0" borderId="47" xfId="0" applyNumberFormat="1" applyFont="1" applyFill="1" applyBorder="1" applyAlignment="1">
      <alignment horizontal="right"/>
    </xf>
    <xf numFmtId="0" fontId="7" fillId="0" borderId="29" xfId="0" applyFont="1" applyFill="1" applyBorder="1" applyAlignment="1">
      <alignment horizontal="center"/>
    </xf>
    <xf numFmtId="4" fontId="7" fillId="0" borderId="30" xfId="0" applyNumberFormat="1" applyFont="1" applyFill="1" applyBorder="1" applyAlignment="1">
      <alignment horizontal="right"/>
    </xf>
    <xf numFmtId="1" fontId="4" fillId="0" borderId="40" xfId="0" applyNumberFormat="1" applyFont="1" applyFill="1" applyBorder="1" applyAlignment="1">
      <alignment horizontal="center" vertical="center"/>
    </xf>
    <xf numFmtId="1" fontId="7" fillId="0" borderId="9" xfId="0" applyNumberFormat="1" applyFont="1" applyFill="1" applyBorder="1" applyAlignment="1">
      <alignment horizontal="center" vertical="center"/>
    </xf>
    <xf numFmtId="0" fontId="7" fillId="0" borderId="8" xfId="0" applyFont="1" applyFill="1" applyBorder="1" applyAlignment="1">
      <alignment horizontal="center"/>
    </xf>
    <xf numFmtId="4" fontId="7" fillId="0" borderId="8" xfId="0" applyNumberFormat="1" applyFont="1" applyFill="1" applyBorder="1" applyAlignment="1">
      <alignment horizontal="right"/>
    </xf>
    <xf numFmtId="4" fontId="7" fillId="0" borderId="2" xfId="0" applyNumberFormat="1" applyFont="1" applyFill="1" applyBorder="1" applyAlignment="1">
      <alignment horizontal="right"/>
    </xf>
    <xf numFmtId="0" fontId="4" fillId="0" borderId="9" xfId="0" applyFont="1" applyFill="1" applyBorder="1" applyAlignment="1">
      <alignment horizontal="right" wrapText="1"/>
    </xf>
    <xf numFmtId="4" fontId="4" fillId="0" borderId="9" xfId="0" applyNumberFormat="1" applyFont="1" applyFill="1" applyBorder="1" applyAlignment="1">
      <alignment horizontal="center" vertical="center" wrapText="1"/>
    </xf>
    <xf numFmtId="49" fontId="6" fillId="0" borderId="2" xfId="0" applyNumberFormat="1" applyFont="1" applyFill="1" applyBorder="1" applyAlignment="1">
      <alignment horizontal="left" vertical="top" wrapText="1"/>
    </xf>
    <xf numFmtId="0" fontId="6" fillId="0" borderId="2" xfId="0" applyFont="1" applyFill="1" applyBorder="1" applyAlignment="1">
      <alignment horizontal="center" wrapText="1"/>
    </xf>
    <xf numFmtId="49" fontId="6" fillId="0" borderId="5" xfId="0" applyNumberFormat="1" applyFont="1" applyFill="1" applyBorder="1" applyAlignment="1">
      <alignment horizontal="left" vertical="top" wrapText="1"/>
    </xf>
    <xf numFmtId="1" fontId="4" fillId="0" borderId="9" xfId="0" applyNumberFormat="1" applyFont="1" applyFill="1" applyBorder="1" applyAlignment="1">
      <alignment horizontal="center" vertical="center" wrapText="1"/>
    </xf>
    <xf numFmtId="1" fontId="4" fillId="0" borderId="48" xfId="0" applyNumberFormat="1" applyFont="1" applyFill="1" applyBorder="1" applyAlignment="1">
      <alignment horizontal="center" wrapText="1"/>
    </xf>
    <xf numFmtId="4" fontId="4" fillId="0" borderId="49" xfId="0" applyNumberFormat="1" applyFont="1" applyFill="1" applyBorder="1" applyAlignment="1">
      <alignment horizontal="center" vertical="center" wrapText="1"/>
    </xf>
    <xf numFmtId="2" fontId="4" fillId="0" borderId="16" xfId="0" applyNumberFormat="1" applyFont="1" applyFill="1" applyBorder="1" applyAlignment="1">
      <alignment vertical="top"/>
    </xf>
    <xf numFmtId="0" fontId="4" fillId="0" borderId="0" xfId="0" applyFont="1" applyFill="1" applyBorder="1" applyAlignment="1">
      <alignment horizontal="right" wrapText="1"/>
    </xf>
    <xf numFmtId="0" fontId="4" fillId="0" borderId="0" xfId="0" applyFont="1" applyFill="1" applyBorder="1" applyAlignment="1">
      <alignment horizontal="center"/>
    </xf>
    <xf numFmtId="4" fontId="4" fillId="0" borderId="0" xfId="0" applyNumberFormat="1" applyFont="1" applyFill="1" applyBorder="1" applyAlignment="1">
      <alignment horizontal="right"/>
    </xf>
    <xf numFmtId="4" fontId="4" fillId="0" borderId="15" xfId="0" applyNumberFormat="1" applyFont="1" applyFill="1" applyBorder="1" applyAlignment="1">
      <alignment horizontal="right"/>
    </xf>
    <xf numFmtId="1" fontId="4" fillId="0" borderId="9" xfId="0" applyNumberFormat="1" applyFont="1" applyFill="1" applyBorder="1" applyAlignment="1">
      <alignment horizontal="center" vertical="top" wrapText="1"/>
    </xf>
    <xf numFmtId="4" fontId="6" fillId="0" borderId="2" xfId="11" applyNumberFormat="1" applyFont="1" applyFill="1" applyBorder="1" applyAlignment="1">
      <alignment horizontal="left" vertical="top" wrapText="1"/>
    </xf>
    <xf numFmtId="2" fontId="4" fillId="0" borderId="29" xfId="0" applyNumberFormat="1" applyFont="1" applyFill="1" applyBorder="1" applyAlignment="1">
      <alignment vertical="top"/>
    </xf>
    <xf numFmtId="0" fontId="5" fillId="0" borderId="30" xfId="0" applyFont="1" applyFill="1" applyBorder="1" applyAlignment="1">
      <alignment horizontal="justify" vertical="center" wrapText="1"/>
    </xf>
    <xf numFmtId="0" fontId="4" fillId="0" borderId="30" xfId="0" applyFont="1" applyFill="1" applyBorder="1" applyAlignment="1">
      <alignment horizontal="center"/>
    </xf>
    <xf numFmtId="4" fontId="5" fillId="0" borderId="13" xfId="0" applyNumberFormat="1" applyFont="1" applyFill="1" applyBorder="1" applyAlignment="1">
      <alignment horizontal="right"/>
    </xf>
    <xf numFmtId="4" fontId="6" fillId="0" borderId="4" xfId="0" applyNumberFormat="1" applyFont="1" applyFill="1" applyBorder="1" applyAlignment="1">
      <alignment horizontal="right"/>
    </xf>
    <xf numFmtId="0" fontId="4" fillId="0" borderId="14" xfId="0" applyFont="1" applyFill="1" applyBorder="1" applyAlignment="1">
      <alignment horizontal="right" wrapText="1"/>
    </xf>
    <xf numFmtId="4" fontId="4" fillId="0" borderId="27" xfId="0" applyNumberFormat="1" applyFont="1" applyFill="1" applyBorder="1" applyAlignment="1">
      <alignment horizontal="right"/>
    </xf>
    <xf numFmtId="1" fontId="6" fillId="0" borderId="8" xfId="0" applyNumberFormat="1" applyFont="1" applyFill="1" applyBorder="1" applyAlignment="1">
      <alignment horizontal="right"/>
    </xf>
    <xf numFmtId="9" fontId="6" fillId="0" borderId="8" xfId="0" applyNumberFormat="1" applyFont="1" applyFill="1" applyBorder="1" applyAlignment="1">
      <alignment horizontal="center"/>
    </xf>
    <xf numFmtId="1" fontId="6" fillId="0" borderId="48" xfId="0" applyNumberFormat="1" applyFont="1" applyFill="1" applyBorder="1" applyAlignment="1">
      <alignment horizontal="center" vertical="center"/>
    </xf>
    <xf numFmtId="0" fontId="4" fillId="0" borderId="50" xfId="0" applyFont="1" applyFill="1" applyBorder="1" applyAlignment="1">
      <alignment horizontal="right" wrapText="1"/>
    </xf>
    <xf numFmtId="4" fontId="4" fillId="0" borderId="49" xfId="0" applyNumberFormat="1" applyFont="1" applyFill="1" applyBorder="1" applyAlignment="1">
      <alignment horizontal="right"/>
    </xf>
    <xf numFmtId="0" fontId="4" fillId="0" borderId="9" xfId="31" applyFont="1" applyFill="1" applyBorder="1" applyAlignment="1">
      <alignment horizontal="center" vertical="center"/>
    </xf>
    <xf numFmtId="1" fontId="4" fillId="0" borderId="28" xfId="0" applyNumberFormat="1" applyFont="1" applyFill="1" applyBorder="1" applyAlignment="1">
      <alignment horizontal="center" vertical="center"/>
    </xf>
    <xf numFmtId="4" fontId="4" fillId="0" borderId="26" xfId="0" applyNumberFormat="1" applyFont="1" applyFill="1" applyBorder="1" applyAlignment="1">
      <alignment horizontal="right"/>
    </xf>
    <xf numFmtId="1" fontId="4" fillId="0" borderId="22" xfId="0" applyNumberFormat="1" applyFont="1" applyFill="1" applyBorder="1" applyAlignment="1">
      <alignment horizontal="center" vertical="center"/>
    </xf>
    <xf numFmtId="0" fontId="6" fillId="0" borderId="29" xfId="0" applyFont="1" applyFill="1" applyBorder="1" applyAlignment="1">
      <alignment horizontal="center"/>
    </xf>
    <xf numFmtId="4" fontId="6" fillId="0" borderId="30" xfId="0" applyNumberFormat="1" applyFont="1" applyFill="1" applyBorder="1" applyAlignment="1">
      <alignment horizontal="right"/>
    </xf>
    <xf numFmtId="4" fontId="20" fillId="0" borderId="9" xfId="0" applyNumberFormat="1" applyFont="1" applyFill="1" applyBorder="1" applyAlignment="1">
      <alignment wrapText="1"/>
    </xf>
    <xf numFmtId="0" fontId="6" fillId="0" borderId="2" xfId="0" applyFont="1" applyFill="1" applyBorder="1" applyAlignment="1">
      <alignment horizontal="justify" vertical="center" wrapText="1"/>
    </xf>
    <xf numFmtId="1" fontId="18" fillId="0" borderId="9" xfId="0" applyNumberFormat="1" applyFont="1" applyFill="1" applyBorder="1" applyAlignment="1">
      <alignment horizontal="center" vertical="center"/>
    </xf>
    <xf numFmtId="166" fontId="18" fillId="0" borderId="9" xfId="0" applyNumberFormat="1" applyFont="1" applyFill="1" applyBorder="1" applyAlignment="1">
      <alignment horizontal="center" vertical="center"/>
    </xf>
    <xf numFmtId="164" fontId="4" fillId="0" borderId="9" xfId="0" applyNumberFormat="1" applyFont="1" applyFill="1" applyBorder="1" applyAlignment="1">
      <alignment horizontal="center" vertical="center" wrapText="1"/>
    </xf>
    <xf numFmtId="1" fontId="6" fillId="0" borderId="22" xfId="0" applyNumberFormat="1" applyFont="1" applyFill="1" applyBorder="1" applyAlignment="1">
      <alignment horizontal="center" vertical="center" wrapText="1"/>
    </xf>
    <xf numFmtId="0" fontId="2" fillId="0" borderId="2" xfId="0" applyFont="1" applyFill="1" applyBorder="1" applyAlignment="1">
      <alignment horizontal="center"/>
    </xf>
    <xf numFmtId="1" fontId="6" fillId="0" borderId="32" xfId="0" applyNumberFormat="1" applyFont="1" applyFill="1" applyBorder="1" applyAlignment="1">
      <alignment horizontal="center" vertical="center" wrapText="1"/>
    </xf>
    <xf numFmtId="0" fontId="2" fillId="0" borderId="11" xfId="0" applyFont="1" applyFill="1" applyBorder="1" applyAlignment="1">
      <alignment horizontal="center"/>
    </xf>
    <xf numFmtId="1" fontId="7" fillId="0" borderId="16" xfId="0" applyNumberFormat="1" applyFont="1" applyFill="1" applyBorder="1" applyAlignment="1">
      <alignment horizontal="center" vertical="center"/>
    </xf>
    <xf numFmtId="4" fontId="6" fillId="0" borderId="13" xfId="0" applyNumberFormat="1" applyFont="1" applyFill="1" applyBorder="1" applyAlignment="1">
      <alignment horizontal="right" wrapText="1"/>
    </xf>
    <xf numFmtId="0" fontId="6" fillId="0" borderId="4" xfId="0" applyFont="1" applyFill="1" applyBorder="1" applyAlignment="1">
      <alignment horizontal="left" vertical="top" wrapText="1"/>
    </xf>
    <xf numFmtId="0" fontId="6" fillId="0" borderId="2" xfId="0" applyFont="1" applyFill="1" applyBorder="1" applyAlignment="1">
      <alignment horizontal="left" vertical="top" wrapText="1"/>
    </xf>
    <xf numFmtId="0" fontId="35" fillId="0" borderId="2" xfId="0" applyFont="1" applyFill="1" applyBorder="1" applyAlignment="1">
      <alignment horizontal="justify" vertical="center" wrapText="1"/>
    </xf>
    <xf numFmtId="0" fontId="6" fillId="0" borderId="11" xfId="0" applyFont="1" applyFill="1" applyBorder="1" applyAlignment="1">
      <alignment horizontal="left" vertical="top" wrapText="1"/>
    </xf>
    <xf numFmtId="1" fontId="7" fillId="0" borderId="29" xfId="0" applyNumberFormat="1" applyFont="1" applyFill="1" applyBorder="1" applyAlignment="1">
      <alignment horizontal="center" vertical="top"/>
    </xf>
    <xf numFmtId="1" fontId="4" fillId="0" borderId="16" xfId="27" applyNumberFormat="1" applyFont="1" applyFill="1" applyBorder="1" applyAlignment="1">
      <alignment horizontal="center" vertical="center" wrapText="1"/>
    </xf>
    <xf numFmtId="0" fontId="4" fillId="0" borderId="14" xfId="27" applyFont="1" applyFill="1" applyBorder="1" applyAlignment="1">
      <alignment horizontal="center" vertical="center" wrapText="1"/>
    </xf>
    <xf numFmtId="0" fontId="7" fillId="0" borderId="0" xfId="27" applyFont="1" applyFill="1" applyBorder="1" applyAlignment="1">
      <alignment horizontal="center"/>
    </xf>
    <xf numFmtId="4" fontId="7" fillId="0" borderId="0" xfId="27" applyNumberFormat="1" applyFont="1" applyFill="1" applyBorder="1" applyAlignment="1">
      <alignment horizontal="right" vertical="center" wrapText="1"/>
    </xf>
    <xf numFmtId="4" fontId="6" fillId="0" borderId="15" xfId="27" applyNumberFormat="1" applyFont="1" applyFill="1" applyBorder="1" applyAlignment="1">
      <alignment horizontal="right" vertical="center"/>
    </xf>
    <xf numFmtId="1" fontId="7" fillId="0" borderId="51" xfId="27" applyNumberFormat="1" applyFont="1" applyFill="1" applyBorder="1" applyAlignment="1">
      <alignment horizontal="center" vertical="center" wrapText="1"/>
    </xf>
    <xf numFmtId="0" fontId="7" fillId="0" borderId="52" xfId="27" applyFont="1" applyFill="1" applyBorder="1" applyAlignment="1">
      <alignment horizontal="center"/>
    </xf>
    <xf numFmtId="4" fontId="7" fillId="0" borderId="52" xfId="27" applyNumberFormat="1" applyFont="1" applyFill="1" applyBorder="1" applyAlignment="1">
      <alignment horizontal="right" vertical="center" wrapText="1"/>
    </xf>
    <xf numFmtId="4" fontId="6" fillId="0" borderId="53" xfId="27" applyNumberFormat="1" applyFont="1" applyFill="1" applyBorder="1" applyAlignment="1">
      <alignment horizontal="right" vertical="center"/>
    </xf>
    <xf numFmtId="1" fontId="6" fillId="0" borderId="32" xfId="27" applyNumberFormat="1" applyFont="1" applyFill="1" applyBorder="1" applyAlignment="1">
      <alignment horizontal="center" vertical="center"/>
    </xf>
    <xf numFmtId="1" fontId="7" fillId="0" borderId="16" xfId="27" applyNumberFormat="1" applyFont="1" applyFill="1" applyBorder="1" applyAlignment="1">
      <alignment horizontal="center" vertical="center"/>
    </xf>
    <xf numFmtId="1" fontId="4" fillId="0" borderId="29" xfId="27" applyNumberFormat="1" applyFont="1" applyFill="1" applyBorder="1" applyAlignment="1">
      <alignment horizontal="center" vertical="center" wrapText="1"/>
    </xf>
    <xf numFmtId="0" fontId="4" fillId="0" borderId="9" xfId="27" applyFont="1" applyFill="1" applyBorder="1" applyAlignment="1">
      <alignment horizontal="center" vertical="center" wrapText="1"/>
    </xf>
    <xf numFmtId="0" fontId="7" fillId="0" borderId="30" xfId="27" applyFont="1" applyFill="1" applyBorder="1" applyAlignment="1">
      <alignment horizontal="center"/>
    </xf>
    <xf numFmtId="4" fontId="7" fillId="0" borderId="30" xfId="27" applyNumberFormat="1" applyFont="1" applyFill="1" applyBorder="1" applyAlignment="1">
      <alignment horizontal="right"/>
    </xf>
    <xf numFmtId="4" fontId="6" fillId="0" borderId="13" xfId="27" applyNumberFormat="1" applyFont="1" applyFill="1" applyBorder="1" applyAlignment="1">
      <alignment horizontal="right" vertical="center"/>
    </xf>
    <xf numFmtId="4" fontId="7" fillId="0" borderId="0" xfId="27" applyNumberFormat="1" applyFont="1" applyFill="1" applyBorder="1" applyAlignment="1">
      <alignment horizontal="right"/>
    </xf>
    <xf numFmtId="4" fontId="6" fillId="0" borderId="15" xfId="27" applyNumberFormat="1" applyFont="1" applyFill="1" applyBorder="1" applyAlignment="1">
      <alignment horizontal="right"/>
    </xf>
    <xf numFmtId="1" fontId="7" fillId="0" borderId="22" xfId="27" applyNumberFormat="1" applyFont="1" applyFill="1" applyBorder="1" applyAlignment="1">
      <alignment horizontal="center" vertical="top"/>
    </xf>
    <xf numFmtId="0" fontId="35" fillId="0" borderId="2" xfId="27" applyFont="1" applyFill="1" applyBorder="1" applyAlignment="1">
      <alignment horizontal="center" vertical="center" wrapText="1"/>
    </xf>
    <xf numFmtId="0" fontId="7" fillId="0" borderId="2" xfId="27" applyFont="1" applyFill="1" applyBorder="1" applyAlignment="1">
      <alignment horizontal="center"/>
    </xf>
    <xf numFmtId="1" fontId="6" fillId="0" borderId="22" xfId="27" applyNumberFormat="1" applyFont="1" applyFill="1" applyBorder="1" applyAlignment="1">
      <alignment horizontal="center" vertical="center" wrapText="1"/>
    </xf>
    <xf numFmtId="0" fontId="6" fillId="0" borderId="2" xfId="27" applyFont="1" applyFill="1" applyBorder="1" applyAlignment="1">
      <alignment horizontal="left" vertical="top" wrapText="1"/>
    </xf>
    <xf numFmtId="1" fontId="6" fillId="0" borderId="22" xfId="27" applyNumberFormat="1" applyFont="1" applyFill="1" applyBorder="1" applyAlignment="1">
      <alignment horizontal="center" vertical="center"/>
    </xf>
    <xf numFmtId="1" fontId="6" fillId="0" borderId="32" xfId="27" applyNumberFormat="1" applyFont="1" applyFill="1" applyBorder="1" applyAlignment="1">
      <alignment horizontal="center" vertical="center" wrapText="1"/>
    </xf>
    <xf numFmtId="0" fontId="6" fillId="0" borderId="11" xfId="27" applyFont="1" applyFill="1" applyBorder="1" applyAlignment="1">
      <alignment horizontal="justify" vertical="center" wrapText="1"/>
    </xf>
    <xf numFmtId="1" fontId="6" fillId="0" borderId="29" xfId="27" applyNumberFormat="1" applyFont="1" applyFill="1" applyBorder="1" applyAlignment="1">
      <alignment horizontal="center" vertical="center"/>
    </xf>
    <xf numFmtId="1" fontId="4" fillId="0" borderId="9" xfId="27" applyNumberFormat="1" applyFont="1" applyFill="1" applyBorder="1" applyAlignment="1">
      <alignment horizontal="center" vertical="center" wrapText="1"/>
    </xf>
    <xf numFmtId="0" fontId="7" fillId="0" borderId="29" xfId="27" applyFont="1" applyFill="1" applyBorder="1" applyAlignment="1">
      <alignment horizontal="center"/>
    </xf>
    <xf numFmtId="4" fontId="6" fillId="0" borderId="13" xfId="27" applyNumberFormat="1" applyFont="1" applyFill="1" applyBorder="1" applyAlignment="1">
      <alignment horizontal="right"/>
    </xf>
    <xf numFmtId="1" fontId="5" fillId="0" borderId="29" xfId="27" applyNumberFormat="1" applyFont="1" applyFill="1" applyBorder="1" applyAlignment="1">
      <alignment horizontal="center" vertical="center"/>
    </xf>
    <xf numFmtId="4" fontId="6" fillId="0" borderId="0" xfId="27" applyNumberFormat="1" applyFont="1" applyFill="1" applyBorder="1" applyAlignment="1">
      <alignment horizontal="right"/>
    </xf>
    <xf numFmtId="0" fontId="35" fillId="0" borderId="5" xfId="27" applyFont="1" applyFill="1" applyBorder="1" applyAlignment="1">
      <alignment horizontal="center" vertical="center" wrapText="1"/>
    </xf>
    <xf numFmtId="4" fontId="7" fillId="0" borderId="54" xfId="27" applyNumberFormat="1" applyFont="1" applyFill="1" applyBorder="1" applyAlignment="1">
      <alignment horizontal="right" vertical="center"/>
    </xf>
    <xf numFmtId="4" fontId="6" fillId="0" borderId="55" xfId="27" applyNumberFormat="1" applyFont="1" applyFill="1" applyBorder="1" applyAlignment="1">
      <alignment horizontal="right" vertical="center"/>
    </xf>
    <xf numFmtId="0" fontId="6" fillId="0" borderId="2" xfId="27" applyNumberFormat="1" applyFont="1" applyFill="1" applyBorder="1" applyAlignment="1">
      <alignment horizontal="left" vertical="top" wrapText="1"/>
    </xf>
    <xf numFmtId="0" fontId="6" fillId="0" borderId="2" xfId="27" applyFont="1" applyFill="1" applyBorder="1" applyAlignment="1">
      <alignment horizontal="center"/>
    </xf>
    <xf numFmtId="0" fontId="6" fillId="0" borderId="11" xfId="27" applyFont="1" applyFill="1" applyBorder="1" applyAlignment="1">
      <alignment horizontal="center"/>
    </xf>
    <xf numFmtId="1" fontId="7" fillId="0" borderId="47" xfId="27" applyNumberFormat="1" applyFont="1" applyFill="1" applyBorder="1" applyAlignment="1">
      <alignment horizontal="center" vertical="center"/>
    </xf>
    <xf numFmtId="1" fontId="4" fillId="0" borderId="16" xfId="0" applyNumberFormat="1" applyFont="1" applyFill="1" applyBorder="1" applyAlignment="1">
      <alignment horizontal="center" vertical="center"/>
    </xf>
    <xf numFmtId="2" fontId="4" fillId="0" borderId="0" xfId="27" applyNumberFormat="1" applyFont="1" applyFill="1" applyBorder="1" applyAlignment="1">
      <alignment horizontal="justify" vertical="center"/>
    </xf>
    <xf numFmtId="2" fontId="7" fillId="0" borderId="0" xfId="27" applyNumberFormat="1" applyFont="1" applyFill="1" applyBorder="1" applyAlignment="1">
      <alignment horizontal="center" vertical="center"/>
    </xf>
    <xf numFmtId="4" fontId="7" fillId="0" borderId="15" xfId="27" applyNumberFormat="1" applyFont="1" applyFill="1" applyBorder="1" applyAlignment="1">
      <alignment horizontal="center" vertical="center"/>
    </xf>
    <xf numFmtId="0" fontId="7" fillId="0" borderId="5" xfId="27" applyFont="1" applyFill="1" applyBorder="1" applyAlignment="1">
      <alignment horizontal="center"/>
    </xf>
    <xf numFmtId="4" fontId="6" fillId="0" borderId="27" xfId="27" applyNumberFormat="1" applyFont="1" applyFill="1" applyBorder="1" applyAlignment="1">
      <alignment horizontal="right"/>
    </xf>
    <xf numFmtId="0" fontId="6" fillId="0" borderId="2" xfId="27" applyFont="1" applyFill="1" applyBorder="1" applyAlignment="1">
      <alignment horizontal="justify" vertical="top" wrapText="1"/>
    </xf>
    <xf numFmtId="0" fontId="7" fillId="0" borderId="2" xfId="27" applyFont="1" applyFill="1" applyBorder="1" applyAlignment="1">
      <alignment horizontal="center" vertical="top"/>
    </xf>
    <xf numFmtId="0" fontId="6" fillId="0" borderId="2" xfId="27" applyFont="1" applyFill="1" applyBorder="1" applyAlignment="1">
      <alignment vertical="center" wrapText="1"/>
    </xf>
    <xf numFmtId="1" fontId="6" fillId="0" borderId="22" xfId="27" applyNumberFormat="1" applyFont="1" applyFill="1" applyBorder="1" applyAlignment="1">
      <alignment vertical="center"/>
    </xf>
    <xf numFmtId="4" fontId="6" fillId="0" borderId="10" xfId="27" applyNumberFormat="1" applyFont="1" applyFill="1" applyBorder="1" applyAlignment="1"/>
    <xf numFmtId="0" fontId="6" fillId="0" borderId="2" xfId="27" applyFont="1" applyFill="1" applyBorder="1" applyAlignment="1">
      <alignment horizontal="justify" vertical="center" wrapText="1"/>
    </xf>
    <xf numFmtId="1" fontId="7" fillId="0" borderId="9" xfId="27" applyNumberFormat="1" applyFont="1" applyFill="1" applyBorder="1" applyAlignment="1">
      <alignment horizontal="center" vertical="center"/>
    </xf>
    <xf numFmtId="0" fontId="6" fillId="0" borderId="11" xfId="27" applyFont="1" applyFill="1" applyBorder="1" applyAlignment="1">
      <alignment horizontal="left" vertical="top" wrapText="1"/>
    </xf>
    <xf numFmtId="0" fontId="6" fillId="0" borderId="11" xfId="27" applyFont="1" applyFill="1" applyBorder="1" applyAlignment="1">
      <alignment horizontal="left" vertical="center" wrapText="1"/>
    </xf>
    <xf numFmtId="1" fontId="6" fillId="0" borderId="9" xfId="27" applyNumberFormat="1" applyFont="1" applyFill="1" applyBorder="1" applyAlignment="1">
      <alignment horizontal="center" vertical="center"/>
    </xf>
    <xf numFmtId="0" fontId="4" fillId="0" borderId="9" xfId="27" applyFont="1" applyFill="1" applyBorder="1" applyAlignment="1">
      <alignment vertical="center" wrapText="1"/>
    </xf>
    <xf numFmtId="0" fontId="2" fillId="0" borderId="2" xfId="27" applyFont="1" applyFill="1" applyBorder="1" applyAlignment="1">
      <alignment horizontal="center" wrapText="1"/>
    </xf>
    <xf numFmtId="0" fontId="6" fillId="0" borderId="2" xfId="28" applyFont="1" applyFill="1" applyBorder="1" applyAlignment="1">
      <alignment wrapText="1"/>
    </xf>
    <xf numFmtId="0" fontId="2" fillId="0" borderId="2" xfId="28" applyFont="1" applyFill="1" applyBorder="1" applyAlignment="1">
      <alignment horizontal="center"/>
    </xf>
    <xf numFmtId="0" fontId="6" fillId="0" borderId="2" xfId="28" applyFont="1" applyFill="1" applyBorder="1" applyAlignment="1">
      <alignment vertical="top" wrapText="1"/>
    </xf>
    <xf numFmtId="165" fontId="7" fillId="0" borderId="45" xfId="27" applyNumberFormat="1" applyFont="1" applyFill="1" applyBorder="1" applyAlignment="1">
      <alignment vertical="center"/>
    </xf>
    <xf numFmtId="165" fontId="18" fillId="0" borderId="56" xfId="27" applyNumberFormat="1" applyFont="1" applyFill="1" applyBorder="1" applyAlignment="1">
      <alignment horizontal="center"/>
    </xf>
    <xf numFmtId="165" fontId="4" fillId="0" borderId="19" xfId="27" applyNumberFormat="1" applyFont="1" applyFill="1" applyBorder="1" applyAlignment="1">
      <alignment horizontal="center"/>
    </xf>
    <xf numFmtId="165" fontId="7" fillId="0" borderId="16" xfId="27" applyNumberFormat="1" applyFont="1" applyFill="1" applyBorder="1" applyAlignment="1">
      <alignment horizontal="center" vertical="top"/>
    </xf>
    <xf numFmtId="0" fontId="7" fillId="0" borderId="0" xfId="27" applyFont="1" applyFill="1" applyBorder="1" applyAlignment="1">
      <alignment horizontal="justify" vertical="center" wrapText="1"/>
    </xf>
    <xf numFmtId="2" fontId="7" fillId="0" borderId="16" xfId="27" applyNumberFormat="1" applyFont="1" applyFill="1" applyBorder="1" applyAlignment="1">
      <alignment horizontal="center" vertical="top"/>
    </xf>
    <xf numFmtId="0" fontId="6" fillId="0" borderId="0" xfId="27" applyFont="1" applyFill="1" applyBorder="1" applyAlignment="1">
      <alignment horizontal="justify" vertical="center" wrapText="1"/>
    </xf>
    <xf numFmtId="164" fontId="7" fillId="0" borderId="16" xfId="27" applyNumberFormat="1" applyFont="1" applyFill="1" applyBorder="1" applyAlignment="1">
      <alignment horizontal="center" vertical="center" wrapText="1"/>
    </xf>
    <xf numFmtId="0" fontId="7" fillId="0" borderId="0" xfId="27" applyFont="1" applyFill="1" applyBorder="1" applyAlignment="1">
      <alignment horizontal="left" vertical="top"/>
    </xf>
    <xf numFmtId="0" fontId="7" fillId="0" borderId="0" xfId="27" applyFont="1" applyFill="1" applyBorder="1" applyAlignment="1">
      <alignment horizontal="center" vertical="top"/>
    </xf>
    <xf numFmtId="0" fontId="7" fillId="0" borderId="0" xfId="27" applyFont="1" applyFill="1" applyBorder="1" applyAlignment="1">
      <alignment horizontal="right" vertical="top"/>
    </xf>
    <xf numFmtId="4" fontId="7" fillId="0" borderId="0" xfId="27" applyNumberFormat="1" applyFont="1" applyFill="1" applyBorder="1" applyAlignment="1">
      <alignment horizontal="right" vertical="top"/>
    </xf>
    <xf numFmtId="165" fontId="7" fillId="0" borderId="16" xfId="27" applyNumberFormat="1" applyFont="1" applyFill="1" applyBorder="1" applyAlignment="1">
      <alignment vertical="top"/>
    </xf>
    <xf numFmtId="0" fontId="7" fillId="0" borderId="0" xfId="27" applyFont="1" applyFill="1" applyBorder="1" applyAlignment="1">
      <alignment horizontal="justify" vertical="center"/>
    </xf>
    <xf numFmtId="165" fontId="7" fillId="0" borderId="33" xfId="27" applyNumberFormat="1" applyFont="1" applyFill="1" applyBorder="1" applyAlignment="1">
      <alignment vertical="top"/>
    </xf>
    <xf numFmtId="0" fontId="6" fillId="0" borderId="56" xfId="27" applyFont="1" applyFill="1" applyBorder="1" applyAlignment="1">
      <alignment horizontal="justify" vertical="center" wrapText="1"/>
    </xf>
    <xf numFmtId="0" fontId="17" fillId="0" borderId="56" xfId="27" applyFont="1" applyFill="1" applyBorder="1" applyAlignment="1">
      <alignment horizontal="center"/>
    </xf>
    <xf numFmtId="0" fontId="7" fillId="0" borderId="56" xfId="27" applyFont="1" applyFill="1" applyBorder="1" applyAlignment="1">
      <alignment horizontal="right"/>
    </xf>
    <xf numFmtId="2" fontId="4" fillId="0" borderId="2" xfId="27" applyNumberFormat="1" applyFont="1" applyFill="1" applyBorder="1" applyAlignment="1">
      <alignment horizontal="justify" vertical="center"/>
    </xf>
    <xf numFmtId="4" fontId="7" fillId="0" borderId="15" xfId="27" applyNumberFormat="1" applyFont="1" applyFill="1" applyBorder="1" applyAlignment="1">
      <alignment horizontal="right"/>
    </xf>
    <xf numFmtId="165" fontId="7" fillId="0" borderId="57" xfId="27" applyNumberFormat="1" applyFont="1" applyFill="1" applyBorder="1" applyAlignment="1">
      <alignment vertical="top"/>
    </xf>
    <xf numFmtId="0" fontId="34" fillId="0" borderId="58" xfId="27" applyFont="1" applyFill="1" applyBorder="1" applyAlignment="1">
      <alignment horizontal="center"/>
    </xf>
    <xf numFmtId="0" fontId="7" fillId="0" borderId="58" xfId="27" applyFont="1" applyFill="1" applyBorder="1" applyAlignment="1">
      <alignment horizontal="right"/>
    </xf>
    <xf numFmtId="0" fontId="34" fillId="0" borderId="0" xfId="27" applyFont="1" applyFill="1" applyBorder="1" applyAlignment="1">
      <alignment horizontal="center"/>
    </xf>
    <xf numFmtId="0" fontId="7" fillId="0" borderId="0" xfId="27" applyFont="1" applyFill="1" applyBorder="1" applyAlignment="1">
      <alignment horizontal="right"/>
    </xf>
    <xf numFmtId="165" fontId="6" fillId="0" borderId="9" xfId="27" applyNumberFormat="1" applyFont="1" applyFill="1" applyBorder="1" applyAlignment="1">
      <alignment vertical="top"/>
    </xf>
    <xf numFmtId="1" fontId="6" fillId="0" borderId="28" xfId="27" applyNumberFormat="1" applyFont="1" applyFill="1" applyBorder="1" applyAlignment="1">
      <alignment horizontal="center" vertical="center"/>
    </xf>
    <xf numFmtId="4" fontId="8" fillId="0" borderId="8" xfId="0" applyNumberFormat="1" applyFont="1" applyFill="1" applyBorder="1" applyAlignment="1">
      <alignment horizontal="right"/>
    </xf>
    <xf numFmtId="4" fontId="6" fillId="0" borderId="26" xfId="27" applyNumberFormat="1" applyFont="1" applyFill="1" applyBorder="1" applyAlignment="1">
      <alignment horizontal="right"/>
    </xf>
    <xf numFmtId="49" fontId="8" fillId="0" borderId="21" xfId="11" applyNumberFormat="1" applyFont="1" applyFill="1" applyBorder="1" applyAlignment="1">
      <alignment horizontal="left" vertical="top" wrapText="1"/>
    </xf>
    <xf numFmtId="49" fontId="6" fillId="0" borderId="21" xfId="11" applyNumberFormat="1" applyFont="1" applyFill="1" applyBorder="1" applyAlignment="1">
      <alignment horizontal="left" vertical="top" wrapText="1"/>
    </xf>
    <xf numFmtId="0" fontId="6" fillId="0" borderId="21" xfId="11" applyNumberFormat="1" applyFont="1" applyFill="1" applyBorder="1" applyAlignment="1">
      <alignment horizontal="left" vertical="top" wrapText="1"/>
    </xf>
    <xf numFmtId="49" fontId="6" fillId="0" borderId="8" xfId="11" applyNumberFormat="1" applyFont="1" applyFill="1" applyBorder="1" applyAlignment="1">
      <alignment horizontal="left" vertical="top" wrapText="1"/>
    </xf>
    <xf numFmtId="4" fontId="6" fillId="0" borderId="59" xfId="0" applyNumberFormat="1" applyFont="1" applyFill="1" applyBorder="1" applyAlignment="1">
      <alignment horizontal="right"/>
    </xf>
    <xf numFmtId="4" fontId="6" fillId="0" borderId="60" xfId="0" applyNumberFormat="1" applyFont="1" applyFill="1" applyBorder="1" applyAlignment="1">
      <alignment horizontal="right"/>
    </xf>
    <xf numFmtId="4" fontId="6" fillId="0" borderId="61" xfId="0" applyNumberFormat="1" applyFont="1" applyFill="1" applyBorder="1" applyAlignment="1">
      <alignment horizontal="right"/>
    </xf>
    <xf numFmtId="0" fontId="6" fillId="0" borderId="62" xfId="29" applyFont="1" applyFill="1" applyBorder="1" applyAlignment="1">
      <alignment horizontal="center" vertical="center"/>
    </xf>
    <xf numFmtId="0" fontId="6" fillId="0" borderId="63" xfId="29" applyFont="1" applyFill="1" applyBorder="1" applyAlignment="1">
      <alignment horizontal="center" vertical="center"/>
    </xf>
    <xf numFmtId="4" fontId="2" fillId="3" borderId="2" xfId="0" applyNumberFormat="1" applyFont="1" applyFill="1" applyBorder="1" applyAlignment="1">
      <alignment horizontal="right"/>
    </xf>
    <xf numFmtId="4" fontId="2" fillId="3" borderId="11" xfId="0" applyNumberFormat="1" applyFont="1" applyFill="1" applyBorder="1" applyAlignment="1">
      <alignment horizontal="right"/>
    </xf>
    <xf numFmtId="4" fontId="2" fillId="0" borderId="55" xfId="27" applyNumberFormat="1" applyFont="1" applyFill="1" applyBorder="1" applyAlignment="1">
      <alignment horizontal="right"/>
    </xf>
    <xf numFmtId="4" fontId="2" fillId="0" borderId="39" xfId="27" applyNumberFormat="1" applyFont="1" applyFill="1" applyBorder="1" applyAlignment="1">
      <alignment horizontal="right"/>
    </xf>
    <xf numFmtId="4" fontId="6" fillId="0" borderId="2" xfId="27" applyNumberFormat="1" applyFont="1" applyBorder="1" applyAlignment="1">
      <alignment horizontal="right"/>
    </xf>
    <xf numFmtId="4" fontId="6" fillId="0" borderId="11" xfId="27" applyNumberFormat="1" applyFont="1" applyBorder="1" applyAlignment="1">
      <alignment horizontal="right"/>
    </xf>
    <xf numFmtId="4" fontId="6" fillId="3" borderId="2" xfId="27" applyNumberFormat="1" applyFont="1" applyFill="1" applyBorder="1" applyAlignment="1">
      <alignment horizontal="right"/>
    </xf>
    <xf numFmtId="4" fontId="23" fillId="0" borderId="2" xfId="0" applyNumberFormat="1" applyFont="1" applyFill="1" applyBorder="1" applyAlignment="1"/>
    <xf numFmtId="4" fontId="6" fillId="0" borderId="2" xfId="0" applyNumberFormat="1" applyFont="1" applyFill="1" applyBorder="1" applyAlignment="1"/>
    <xf numFmtId="4" fontId="36" fillId="0" borderId="64" xfId="0" applyNumberFormat="1" applyFont="1" applyFill="1" applyBorder="1" applyAlignment="1">
      <alignment horizontal="right" wrapText="1"/>
    </xf>
    <xf numFmtId="4" fontId="36" fillId="0" borderId="2" xfId="0" applyNumberFormat="1" applyFont="1" applyFill="1" applyBorder="1" applyAlignment="1">
      <alignment horizontal="center"/>
    </xf>
    <xf numFmtId="4" fontId="36" fillId="0" borderId="6" xfId="0" applyNumberFormat="1" applyFont="1" applyFill="1" applyBorder="1" applyAlignment="1">
      <alignment horizontal="right" wrapText="1"/>
    </xf>
    <xf numFmtId="4" fontId="36" fillId="5" borderId="6" xfId="0" applyNumberFormat="1" applyFont="1" applyFill="1" applyBorder="1" applyAlignment="1">
      <alignment horizontal="right" wrapText="1"/>
    </xf>
    <xf numFmtId="4" fontId="36" fillId="5" borderId="8" xfId="0" applyNumberFormat="1" applyFont="1" applyFill="1" applyBorder="1" applyAlignment="1">
      <alignment horizontal="right" wrapText="1"/>
    </xf>
    <xf numFmtId="4" fontId="6" fillId="3" borderId="2" xfId="27" applyNumberFormat="1" applyFont="1" applyFill="1" applyBorder="1" applyAlignment="1">
      <alignment horizontal="right" vertical="center"/>
    </xf>
    <xf numFmtId="4" fontId="37" fillId="3" borderId="2" xfId="27" applyNumberFormat="1" applyFont="1" applyFill="1" applyBorder="1" applyAlignment="1">
      <alignment horizontal="right"/>
    </xf>
    <xf numFmtId="4" fontId="6" fillId="3" borderId="2" xfId="27" applyNumberFormat="1" applyFont="1" applyFill="1" applyBorder="1" applyAlignment="1"/>
    <xf numFmtId="0" fontId="6" fillId="0" borderId="5" xfId="27" applyFont="1" applyFill="1" applyBorder="1" applyAlignment="1">
      <alignment horizontal="justify" vertical="center" wrapText="1"/>
    </xf>
    <xf numFmtId="0" fontId="6" fillId="0" borderId="8" xfId="27" applyFont="1" applyFill="1" applyBorder="1" applyAlignment="1">
      <alignment horizontal="justify" vertical="center" wrapText="1"/>
    </xf>
    <xf numFmtId="4" fontId="6" fillId="0" borderId="5" xfId="27" applyNumberFormat="1" applyFont="1" applyFill="1" applyBorder="1" applyAlignment="1">
      <alignment horizontal="right"/>
    </xf>
    <xf numFmtId="4" fontId="6" fillId="0" borderId="27" xfId="27" applyNumberFormat="1" applyFont="1" applyFill="1" applyBorder="1" applyAlignment="1"/>
    <xf numFmtId="0" fontId="7" fillId="0" borderId="8" xfId="27" applyFont="1" applyFill="1" applyBorder="1" applyAlignment="1">
      <alignment horizontal="center"/>
    </xf>
    <xf numFmtId="4" fontId="6" fillId="0" borderId="8" xfId="27" applyNumberFormat="1" applyFont="1" applyFill="1" applyBorder="1" applyAlignment="1">
      <alignment horizontal="right"/>
    </xf>
    <xf numFmtId="4" fontId="6" fillId="0" borderId="26" xfId="27" applyNumberFormat="1" applyFont="1" applyFill="1" applyBorder="1" applyAlignment="1"/>
    <xf numFmtId="4" fontId="6" fillId="3" borderId="11" xfId="27" applyNumberFormat="1" applyFont="1" applyFill="1" applyBorder="1" applyAlignment="1">
      <alignment horizontal="right"/>
    </xf>
    <xf numFmtId="4" fontId="2" fillId="3" borderId="2" xfId="27" applyNumberFormat="1" applyFont="1" applyFill="1" applyBorder="1" applyAlignment="1">
      <alignment horizontal="right"/>
    </xf>
    <xf numFmtId="4" fontId="2" fillId="3" borderId="11" xfId="27" applyNumberFormat="1" applyFont="1" applyFill="1" applyBorder="1" applyAlignment="1">
      <alignment horizontal="right"/>
    </xf>
    <xf numFmtId="4" fontId="10" fillId="3" borderId="2" xfId="27" applyNumberFormat="1" applyFont="1" applyFill="1" applyBorder="1" applyAlignment="1">
      <alignment horizontal="right"/>
    </xf>
    <xf numFmtId="4" fontId="6" fillId="3" borderId="2" xfId="0" applyNumberFormat="1" applyFont="1" applyFill="1" applyBorder="1" applyAlignment="1">
      <alignment horizontal="right"/>
    </xf>
    <xf numFmtId="4" fontId="6" fillId="3" borderId="5" xfId="0" applyNumberFormat="1" applyFont="1" applyFill="1" applyBorder="1" applyAlignment="1">
      <alignment horizontal="right"/>
    </xf>
    <xf numFmtId="4" fontId="13" fillId="2" borderId="8" xfId="35" applyNumberFormat="1" applyFont="1" applyBorder="1" applyAlignment="1">
      <alignment horizontal="right" wrapText="1"/>
    </xf>
    <xf numFmtId="4" fontId="13" fillId="2" borderId="2" xfId="35" applyNumberFormat="1" applyFont="1" applyBorder="1" applyAlignment="1">
      <alignment horizontal="right" wrapText="1"/>
    </xf>
    <xf numFmtId="4" fontId="13" fillId="2" borderId="5" xfId="35" applyNumberFormat="1" applyFont="1" applyFill="1" applyBorder="1" applyAlignment="1">
      <alignment horizontal="right" wrapText="1"/>
    </xf>
    <xf numFmtId="4" fontId="6" fillId="3" borderId="21" xfId="0" applyNumberFormat="1" applyFont="1" applyFill="1" applyBorder="1" applyAlignment="1">
      <alignment horizontal="right"/>
    </xf>
    <xf numFmtId="4" fontId="6" fillId="3" borderId="11" xfId="0" applyNumberFormat="1" applyFont="1" applyFill="1" applyBorder="1" applyAlignment="1">
      <alignment horizontal="right"/>
    </xf>
    <xf numFmtId="4" fontId="6" fillId="0" borderId="2" xfId="11" applyNumberFormat="1" applyFont="1" applyBorder="1" applyAlignment="1">
      <alignment horizontal="right" wrapText="1"/>
    </xf>
    <xf numFmtId="4" fontId="6" fillId="2" borderId="2" xfId="35" applyNumberFormat="1" applyFont="1" applyFill="1" applyBorder="1" applyAlignment="1">
      <alignment horizontal="right" wrapText="1"/>
    </xf>
    <xf numFmtId="4" fontId="6" fillId="2" borderId="2" xfId="35" applyNumberFormat="1" applyFont="1" applyBorder="1" applyAlignment="1">
      <alignment horizontal="right" wrapText="1"/>
    </xf>
    <xf numFmtId="0" fontId="6" fillId="0" borderId="0" xfId="0" applyFont="1" applyBorder="1" applyAlignment="1">
      <alignment horizontal="left" vertical="center"/>
    </xf>
    <xf numFmtId="4" fontId="13" fillId="2" borderId="2" xfId="35" applyNumberFormat="1" applyFont="1" applyBorder="1">
      <alignment wrapText="1"/>
    </xf>
    <xf numFmtId="4" fontId="6" fillId="0" borderId="5" xfId="11" applyNumberFormat="1" applyFont="1" applyBorder="1" applyAlignment="1">
      <alignment horizontal="right" wrapText="1"/>
    </xf>
    <xf numFmtId="4" fontId="10" fillId="3" borderId="2" xfId="0" applyNumberFormat="1" applyFont="1" applyFill="1" applyBorder="1" applyAlignment="1">
      <alignment horizontal="right"/>
    </xf>
    <xf numFmtId="4" fontId="10" fillId="3" borderId="5" xfId="0" applyNumberFormat="1" applyFont="1" applyFill="1" applyBorder="1" applyAlignment="1">
      <alignment horizontal="right"/>
    </xf>
    <xf numFmtId="0" fontId="5" fillId="0" borderId="52" xfId="0" applyFont="1" applyFill="1" applyBorder="1" applyAlignment="1">
      <alignment horizontal="right" wrapText="1"/>
    </xf>
    <xf numFmtId="4" fontId="4" fillId="0" borderId="30" xfId="0" applyNumberFormat="1" applyFont="1" applyFill="1" applyBorder="1" applyAlignment="1">
      <alignment horizontal="right" wrapText="1"/>
    </xf>
    <xf numFmtId="0" fontId="5" fillId="0" borderId="30" xfId="0" applyFont="1" applyFill="1" applyBorder="1" applyAlignment="1">
      <alignment horizontal="right" wrapText="1"/>
    </xf>
    <xf numFmtId="4" fontId="4" fillId="0" borderId="17" xfId="27" applyNumberFormat="1" applyFont="1" applyFill="1" applyBorder="1" applyAlignment="1">
      <alignment horizontal="right" wrapText="1"/>
    </xf>
    <xf numFmtId="0" fontId="3" fillId="0" borderId="52" xfId="0" applyFont="1" applyFill="1" applyBorder="1" applyAlignment="1">
      <alignment horizontal="right"/>
    </xf>
    <xf numFmtId="0" fontId="3" fillId="0" borderId="53" xfId="0" applyFont="1" applyFill="1" applyBorder="1" applyAlignment="1">
      <alignment horizontal="right"/>
    </xf>
    <xf numFmtId="4" fontId="4" fillId="0" borderId="29" xfId="27" applyNumberFormat="1" applyFont="1" applyFill="1" applyBorder="1" applyAlignment="1">
      <alignment horizontal="right" wrapText="1"/>
    </xf>
    <xf numFmtId="0" fontId="5" fillId="0" borderId="30" xfId="0" applyFont="1" applyFill="1" applyBorder="1" applyAlignment="1">
      <alignment horizontal="right"/>
    </xf>
    <xf numFmtId="0" fontId="5" fillId="0" borderId="13" xfId="0" applyFont="1" applyFill="1" applyBorder="1" applyAlignment="1">
      <alignment horizontal="right"/>
    </xf>
    <xf numFmtId="4" fontId="4" fillId="0" borderId="9" xfId="27" applyNumberFormat="1" applyFont="1" applyFill="1" applyBorder="1" applyAlignment="1">
      <alignment horizontal="right" wrapText="1"/>
    </xf>
    <xf numFmtId="2" fontId="4" fillId="3" borderId="65" xfId="0" applyNumberFormat="1" applyFont="1" applyFill="1" applyBorder="1" applyAlignment="1">
      <alignment vertical="top"/>
    </xf>
    <xf numFmtId="0" fontId="5" fillId="3" borderId="21" xfId="0" applyFont="1" applyFill="1" applyBorder="1" applyAlignment="1">
      <alignment horizontal="justify" vertical="center" wrapText="1"/>
    </xf>
    <xf numFmtId="0" fontId="4" fillId="3" borderId="21" xfId="0" applyFont="1" applyFill="1" applyBorder="1" applyAlignment="1">
      <alignment horizontal="center"/>
    </xf>
    <xf numFmtId="4" fontId="4" fillId="3" borderId="21" xfId="0" applyNumberFormat="1" applyFont="1" applyFill="1" applyBorder="1" applyAlignment="1">
      <alignment horizontal="right"/>
    </xf>
    <xf numFmtId="4" fontId="9" fillId="3" borderId="21" xfId="0" applyNumberFormat="1" applyFont="1" applyFill="1" applyBorder="1" applyAlignment="1">
      <alignment horizontal="right"/>
    </xf>
    <xf numFmtId="4" fontId="5" fillId="3" borderId="66" xfId="0" applyNumberFormat="1" applyFont="1" applyFill="1" applyBorder="1" applyAlignment="1">
      <alignment horizontal="right"/>
    </xf>
    <xf numFmtId="4" fontId="4" fillId="0" borderId="9" xfId="11" applyNumberFormat="1" applyFont="1" applyFill="1" applyBorder="1" applyAlignment="1">
      <alignment horizontal="center" vertical="center" wrapText="1"/>
    </xf>
    <xf numFmtId="1" fontId="4" fillId="0" borderId="9" xfId="11" applyNumberFormat="1" applyFont="1" applyFill="1" applyBorder="1" applyAlignment="1">
      <alignment horizontal="center" vertical="center" wrapText="1"/>
    </xf>
    <xf numFmtId="0" fontId="39" fillId="0" borderId="0" xfId="0" applyFont="1" applyBorder="1" applyAlignment="1">
      <alignment horizontal="center" vertical="center"/>
    </xf>
    <xf numFmtId="0" fontId="39" fillId="0" borderId="0" xfId="0" applyFont="1" applyBorder="1" applyAlignment="1">
      <alignment horizontal="center"/>
    </xf>
    <xf numFmtId="4" fontId="39" fillId="0" borderId="0" xfId="0" applyNumberFormat="1" applyFont="1" applyBorder="1" applyAlignment="1">
      <alignment horizontal="right"/>
    </xf>
    <xf numFmtId="0" fontId="39" fillId="0" borderId="0" xfId="0" applyFont="1" applyBorder="1"/>
    <xf numFmtId="2" fontId="18" fillId="3" borderId="0" xfId="0" applyNumberFormat="1" applyFont="1" applyFill="1" applyBorder="1" applyAlignment="1">
      <alignment horizontal="right" vertical="top"/>
    </xf>
    <xf numFmtId="0" fontId="20" fillId="0" borderId="0" xfId="0" applyFont="1" applyBorder="1" applyAlignment="1">
      <alignment horizontal="right"/>
    </xf>
    <xf numFmtId="4" fontId="5" fillId="3" borderId="0" xfId="0" applyNumberFormat="1" applyFont="1" applyFill="1" applyBorder="1" applyAlignment="1">
      <alignment horizontal="right"/>
    </xf>
    <xf numFmtId="2" fontId="4" fillId="3" borderId="0" xfId="0" applyNumberFormat="1" applyFont="1" applyFill="1" applyBorder="1" applyAlignment="1">
      <alignment vertical="top"/>
    </xf>
    <xf numFmtId="0" fontId="5" fillId="3" borderId="0" xfId="0" applyFont="1" applyFill="1" applyBorder="1" applyAlignment="1">
      <alignment horizontal="justify" vertical="center" wrapText="1"/>
    </xf>
    <xf numFmtId="0" fontId="4" fillId="3" borderId="0" xfId="0" applyFont="1" applyFill="1" applyBorder="1" applyAlignment="1">
      <alignment horizontal="center"/>
    </xf>
    <xf numFmtId="4" fontId="4" fillId="3" borderId="0" xfId="0" applyNumberFormat="1" applyFont="1" applyFill="1" applyBorder="1" applyAlignment="1">
      <alignment horizontal="right"/>
    </xf>
    <xf numFmtId="4" fontId="9" fillId="3" borderId="0" xfId="0" applyNumberFormat="1" applyFont="1" applyFill="1" applyBorder="1" applyAlignment="1">
      <alignment horizontal="right"/>
    </xf>
    <xf numFmtId="9" fontId="6" fillId="0" borderId="5" xfId="0" applyNumberFormat="1" applyFont="1" applyFill="1" applyBorder="1" applyAlignment="1">
      <alignment horizontal="center"/>
    </xf>
    <xf numFmtId="1" fontId="6" fillId="0" borderId="32" xfId="0" applyNumberFormat="1" applyFont="1" applyFill="1" applyBorder="1" applyAlignment="1">
      <alignment horizontal="center" vertical="center"/>
    </xf>
    <xf numFmtId="9" fontId="6" fillId="0" borderId="11" xfId="0" applyNumberFormat="1" applyFont="1" applyFill="1" applyBorder="1" applyAlignment="1">
      <alignment horizontal="center"/>
    </xf>
    <xf numFmtId="2" fontId="4" fillId="0" borderId="48" xfId="0" applyNumberFormat="1" applyFont="1" applyFill="1" applyBorder="1" applyAlignment="1">
      <alignment vertical="top"/>
    </xf>
    <xf numFmtId="0" fontId="4" fillId="0" borderId="49" xfId="0" applyFont="1" applyFill="1" applyBorder="1" applyAlignment="1">
      <alignment horizontal="right" wrapText="1"/>
    </xf>
    <xf numFmtId="4" fontId="4" fillId="0" borderId="9" xfId="0" applyNumberFormat="1" applyFont="1" applyFill="1" applyBorder="1" applyAlignment="1">
      <alignment horizontal="right" wrapText="1"/>
    </xf>
    <xf numFmtId="0" fontId="5" fillId="0" borderId="29" xfId="0" applyFont="1" applyFill="1" applyBorder="1" applyAlignment="1">
      <alignment horizontal="right" wrapText="1"/>
    </xf>
    <xf numFmtId="0" fontId="5" fillId="0" borderId="13" xfId="0" applyFont="1" applyFill="1" applyBorder="1" applyAlignment="1">
      <alignment horizontal="right" wrapText="1"/>
    </xf>
    <xf numFmtId="0" fontId="5" fillId="0" borderId="29" xfId="0" applyFont="1" applyFill="1" applyBorder="1" applyAlignment="1">
      <alignment horizontal="right"/>
    </xf>
    <xf numFmtId="0" fontId="5" fillId="3" borderId="2" xfId="0" applyFont="1" applyFill="1" applyBorder="1"/>
    <xf numFmtId="0" fontId="4" fillId="0" borderId="9" xfId="11" applyFont="1" applyFill="1" applyBorder="1" applyAlignment="1">
      <alignment horizontal="right" vertical="center"/>
    </xf>
    <xf numFmtId="4" fontId="5" fillId="5" borderId="25" xfId="0" applyNumberFormat="1" applyFont="1" applyFill="1" applyBorder="1" applyAlignment="1">
      <alignment horizontal="right"/>
    </xf>
    <xf numFmtId="4" fontId="18" fillId="5" borderId="9" xfId="0" applyNumberFormat="1" applyFont="1" applyFill="1" applyBorder="1" applyAlignment="1">
      <alignment horizontal="right"/>
    </xf>
    <xf numFmtId="4" fontId="5" fillId="5" borderId="21" xfId="0" applyNumberFormat="1" applyFont="1" applyFill="1" applyBorder="1" applyAlignment="1">
      <alignment horizontal="right"/>
    </xf>
    <xf numFmtId="4" fontId="5" fillId="0" borderId="55" xfId="0" applyNumberFormat="1" applyFont="1" applyFill="1" applyBorder="1" applyAlignment="1">
      <alignment horizontal="right"/>
    </xf>
    <xf numFmtId="0" fontId="23" fillId="0" borderId="67" xfId="10" applyFont="1" applyFill="1" applyBorder="1" applyAlignment="1">
      <alignment horizontal="center"/>
    </xf>
    <xf numFmtId="0" fontId="23" fillId="0" borderId="68" xfId="10" applyFont="1" applyFill="1" applyBorder="1" applyAlignment="1">
      <alignment horizontal="center"/>
    </xf>
    <xf numFmtId="0" fontId="23" fillId="0" borderId="64" xfId="0" applyFont="1" applyFill="1" applyBorder="1" applyAlignment="1">
      <alignment horizontal="center"/>
    </xf>
    <xf numFmtId="0" fontId="23" fillId="0" borderId="7" xfId="0" applyFont="1" applyFill="1" applyBorder="1" applyAlignment="1">
      <alignment horizontal="center"/>
    </xf>
    <xf numFmtId="4" fontId="23" fillId="0" borderId="2" xfId="10" applyNumberFormat="1" applyFont="1" applyFill="1" applyBorder="1" applyAlignment="1">
      <alignment horizontal="right"/>
    </xf>
    <xf numFmtId="4" fontId="22" fillId="0" borderId="5" xfId="10" applyNumberFormat="1" applyFont="1" applyFill="1" applyBorder="1" applyAlignment="1">
      <alignment horizontal="center"/>
    </xf>
    <xf numFmtId="1" fontId="6" fillId="0" borderId="47" xfId="0" applyNumberFormat="1" applyFont="1" applyFill="1" applyBorder="1" applyAlignment="1">
      <alignment horizontal="center" vertical="center"/>
    </xf>
    <xf numFmtId="0" fontId="23" fillId="0" borderId="4" xfId="0" applyFont="1" applyFill="1" applyBorder="1" applyAlignment="1">
      <alignment horizontal="center"/>
    </xf>
    <xf numFmtId="4" fontId="24" fillId="0" borderId="4" xfId="0" applyNumberFormat="1" applyFont="1" applyFill="1" applyBorder="1" applyAlignment="1">
      <alignment horizontal="right"/>
    </xf>
    <xf numFmtId="4" fontId="23" fillId="0" borderId="43" xfId="0" applyNumberFormat="1" applyFont="1" applyFill="1" applyBorder="1" applyAlignment="1">
      <alignment horizontal="right"/>
    </xf>
    <xf numFmtId="0" fontId="7" fillId="0" borderId="6" xfId="0" applyFont="1" applyFill="1" applyBorder="1" applyAlignment="1">
      <alignment horizontal="center"/>
    </xf>
    <xf numFmtId="0" fontId="23" fillId="0" borderId="6" xfId="0" applyFont="1" applyFill="1" applyBorder="1" applyAlignment="1">
      <alignment horizontal="center"/>
    </xf>
    <xf numFmtId="4" fontId="22" fillId="0" borderId="69" xfId="0" applyNumberFormat="1" applyFont="1" applyFill="1" applyBorder="1" applyAlignment="1">
      <alignment horizontal="center"/>
    </xf>
    <xf numFmtId="4" fontId="23" fillId="0" borderId="2" xfId="0" applyNumberFormat="1" applyFont="1" applyFill="1" applyBorder="1" applyAlignment="1">
      <alignment horizontal="center"/>
    </xf>
    <xf numFmtId="4" fontId="22" fillId="0" borderId="2" xfId="0" applyNumberFormat="1" applyFont="1" applyBorder="1" applyAlignment="1">
      <alignment horizontal="center"/>
    </xf>
    <xf numFmtId="4" fontId="22" fillId="0" borderId="2" xfId="0" applyNumberFormat="1" applyFont="1" applyFill="1" applyBorder="1" applyAlignment="1">
      <alignment horizontal="center"/>
    </xf>
    <xf numFmtId="1" fontId="6" fillId="0" borderId="42" xfId="0" applyNumberFormat="1" applyFont="1" applyFill="1" applyBorder="1" applyAlignment="1">
      <alignment horizontal="center" vertical="center"/>
    </xf>
    <xf numFmtId="4" fontId="23" fillId="0" borderId="4" xfId="0" applyNumberFormat="1" applyFont="1" applyFill="1" applyBorder="1" applyAlignment="1">
      <alignment horizontal="right"/>
    </xf>
    <xf numFmtId="4" fontId="23" fillId="0" borderId="70" xfId="0" applyNumberFormat="1" applyFont="1" applyFill="1" applyBorder="1" applyAlignment="1">
      <alignment horizontal="right"/>
    </xf>
    <xf numFmtId="4" fontId="23" fillId="0" borderId="8" xfId="0" applyNumberFormat="1" applyFont="1" applyFill="1" applyBorder="1" applyAlignment="1">
      <alignment horizontal="right"/>
    </xf>
    <xf numFmtId="4" fontId="23" fillId="0" borderId="71" xfId="0" applyNumberFormat="1" applyFont="1" applyFill="1" applyBorder="1" applyAlignment="1">
      <alignment horizontal="right"/>
    </xf>
    <xf numFmtId="4" fontId="23" fillId="0" borderId="5" xfId="0" applyNumberFormat="1" applyFont="1" applyFill="1" applyBorder="1" applyAlignment="1">
      <alignment horizontal="right"/>
    </xf>
    <xf numFmtId="4" fontId="22" fillId="0" borderId="69" xfId="0" applyNumberFormat="1" applyFont="1" applyBorder="1" applyAlignment="1">
      <alignment horizontal="center"/>
    </xf>
    <xf numFmtId="4" fontId="6" fillId="0" borderId="70" xfId="0" applyNumberFormat="1" applyFont="1" applyFill="1" applyBorder="1" applyAlignment="1">
      <alignment horizontal="right"/>
    </xf>
    <xf numFmtId="4" fontId="7" fillId="0" borderId="21" xfId="0" applyNumberFormat="1" applyFont="1" applyFill="1" applyBorder="1" applyAlignment="1"/>
    <xf numFmtId="0" fontId="6" fillId="0" borderId="72" xfId="36" applyNumberFormat="1" applyFont="1" applyFill="1" applyBorder="1" applyAlignment="1" applyProtection="1">
      <alignment horizontal="center"/>
    </xf>
    <xf numFmtId="0" fontId="23" fillId="0" borderId="2" xfId="36" applyNumberFormat="1" applyFont="1" applyFill="1" applyBorder="1" applyAlignment="1" applyProtection="1">
      <alignment horizontal="center"/>
    </xf>
    <xf numFmtId="4" fontId="23" fillId="4" borderId="2" xfId="0" applyNumberFormat="1" applyFont="1" applyFill="1" applyBorder="1" applyAlignment="1"/>
    <xf numFmtId="0" fontId="6" fillId="0" borderId="2" xfId="36" applyNumberFormat="1" applyFont="1" applyFill="1" applyBorder="1" applyAlignment="1" applyProtection="1">
      <alignment horizontal="left" vertical="top" wrapText="1"/>
    </xf>
    <xf numFmtId="0" fontId="6" fillId="0" borderId="2" xfId="36" applyNumberFormat="1" applyFont="1" applyFill="1" applyBorder="1" applyAlignment="1" applyProtection="1">
      <alignment horizontal="center"/>
    </xf>
    <xf numFmtId="4" fontId="0" fillId="4" borderId="2" xfId="0" applyNumberFormat="1" applyFont="1" applyFill="1" applyBorder="1" applyAlignment="1">
      <alignment horizontal="right"/>
    </xf>
    <xf numFmtId="4" fontId="6" fillId="0" borderId="2" xfId="36" applyNumberFormat="1" applyFont="1" applyFill="1" applyBorder="1" applyAlignment="1">
      <alignment vertical="center"/>
    </xf>
    <xf numFmtId="0" fontId="6" fillId="0" borderId="31" xfId="0" applyFont="1" applyFill="1" applyBorder="1" applyAlignment="1">
      <alignment horizontal="center"/>
    </xf>
    <xf numFmtId="0" fontId="6" fillId="0" borderId="73" xfId="0" applyFont="1" applyFill="1" applyBorder="1" applyAlignment="1">
      <alignment horizontal="center"/>
    </xf>
    <xf numFmtId="4" fontId="6" fillId="0" borderId="31" xfId="0" applyNumberFormat="1" applyFont="1" applyFill="1" applyBorder="1" applyAlignment="1">
      <alignment horizontal="right"/>
    </xf>
    <xf numFmtId="4" fontId="6" fillId="0" borderId="74" xfId="0" applyNumberFormat="1" applyFont="1" applyFill="1" applyBorder="1" applyAlignment="1">
      <alignment horizontal="right"/>
    </xf>
    <xf numFmtId="0" fontId="4" fillId="0" borderId="47" xfId="0" applyFont="1" applyFill="1" applyBorder="1" applyAlignment="1">
      <alignment horizontal="right" wrapText="1"/>
    </xf>
    <xf numFmtId="4" fontId="2" fillId="0" borderId="43" xfId="36" applyNumberFormat="1" applyFont="1" applyFill="1" applyBorder="1" applyAlignment="1" applyProtection="1">
      <alignment horizontal="right"/>
    </xf>
    <xf numFmtId="4" fontId="2" fillId="0" borderId="10" xfId="36" applyNumberFormat="1" applyFont="1" applyFill="1" applyBorder="1" applyAlignment="1" applyProtection="1">
      <alignment horizontal="right"/>
    </xf>
    <xf numFmtId="4" fontId="4" fillId="0" borderId="11" xfId="0" applyNumberFormat="1" applyFont="1" applyFill="1" applyBorder="1" applyAlignment="1">
      <alignment horizontal="right"/>
    </xf>
    <xf numFmtId="4" fontId="2" fillId="0" borderId="12" xfId="36" applyNumberFormat="1" applyFont="1" applyFill="1" applyBorder="1" applyAlignment="1" applyProtection="1">
      <alignment horizontal="right"/>
    </xf>
    <xf numFmtId="0" fontId="8" fillId="0" borderId="0" xfId="0" applyFont="1" applyBorder="1" applyAlignment="1">
      <alignment horizontal="left" wrapText="1"/>
    </xf>
    <xf numFmtId="4" fontId="5" fillId="3" borderId="18" xfId="0" applyNumberFormat="1" applyFont="1" applyFill="1" applyBorder="1" applyAlignment="1">
      <alignment horizontal="right"/>
    </xf>
    <xf numFmtId="3" fontId="6" fillId="0" borderId="5" xfId="11" applyNumberFormat="1" applyFont="1" applyFill="1" applyBorder="1" applyAlignment="1">
      <alignment horizontal="center" wrapText="1"/>
    </xf>
    <xf numFmtId="0" fontId="6" fillId="5" borderId="5" xfId="0" applyFont="1" applyFill="1" applyBorder="1" applyAlignment="1">
      <alignment horizontal="center"/>
    </xf>
    <xf numFmtId="0" fontId="6" fillId="5" borderId="8" xfId="0" applyFont="1" applyFill="1" applyBorder="1" applyAlignment="1">
      <alignment horizontal="center"/>
    </xf>
    <xf numFmtId="0" fontId="6" fillId="0" borderId="5" xfId="27" applyFont="1" applyFill="1" applyBorder="1" applyAlignment="1">
      <alignment horizontal="left" vertical="top" wrapText="1"/>
    </xf>
    <xf numFmtId="0" fontId="6" fillId="0" borderId="8" xfId="27" applyFont="1" applyFill="1" applyBorder="1" applyAlignment="1">
      <alignment horizontal="left" vertical="top" wrapText="1"/>
    </xf>
    <xf numFmtId="0" fontId="6" fillId="0" borderId="21" xfId="27" applyFont="1" applyFill="1" applyBorder="1" applyAlignment="1">
      <alignment horizontal="left" vertical="top" wrapText="1"/>
    </xf>
    <xf numFmtId="4" fontId="2" fillId="0" borderId="38" xfId="27" applyNumberFormat="1" applyFont="1" applyFill="1" applyBorder="1" applyAlignment="1">
      <alignment horizontal="right"/>
    </xf>
    <xf numFmtId="4" fontId="2" fillId="0" borderId="59" xfId="27" applyNumberFormat="1" applyFont="1" applyFill="1" applyBorder="1" applyAlignment="1">
      <alignment horizontal="right"/>
    </xf>
    <xf numFmtId="4" fontId="2" fillId="0" borderId="5" xfId="27" applyNumberFormat="1" applyFont="1" applyFill="1" applyBorder="1" applyAlignment="1">
      <alignment horizontal="right"/>
    </xf>
    <xf numFmtId="4" fontId="2" fillId="0" borderId="8" xfId="27" applyNumberFormat="1" applyFont="1" applyFill="1" applyBorder="1" applyAlignment="1">
      <alignment horizontal="right"/>
    </xf>
    <xf numFmtId="0" fontId="2" fillId="0" borderId="5" xfId="27" applyFont="1" applyFill="1" applyBorder="1" applyAlignment="1">
      <alignment horizontal="center"/>
    </xf>
    <xf numFmtId="0" fontId="2" fillId="0" borderId="8" xfId="27" applyFont="1" applyFill="1" applyBorder="1" applyAlignment="1">
      <alignment horizontal="center"/>
    </xf>
    <xf numFmtId="1" fontId="6" fillId="0" borderId="28" xfId="27" applyNumberFormat="1" applyFont="1" applyFill="1" applyBorder="1" applyAlignment="1">
      <alignment horizontal="center" vertical="center" wrapText="1"/>
    </xf>
    <xf numFmtId="4" fontId="6" fillId="3" borderId="8" xfId="27" applyNumberFormat="1" applyFont="1" applyFill="1" applyBorder="1" applyAlignment="1">
      <alignment horizontal="right"/>
    </xf>
    <xf numFmtId="4" fontId="6" fillId="0" borderId="8" xfId="27" applyNumberFormat="1" applyFont="1" applyFill="1" applyBorder="1" applyAlignment="1">
      <alignment horizontal="center"/>
    </xf>
    <xf numFmtId="0" fontId="6" fillId="0" borderId="2" xfId="27" applyFont="1" applyFill="1" applyBorder="1" applyAlignment="1">
      <alignment horizontal="center" vertical="top" wrapText="1"/>
    </xf>
    <xf numFmtId="0" fontId="6" fillId="0" borderId="26" xfId="27" applyFont="1" applyFill="1" applyBorder="1" applyAlignment="1">
      <alignment horizontal="justify" vertical="top" wrapText="1"/>
    </xf>
    <xf numFmtId="4" fontId="2" fillId="0" borderId="26" xfId="27" applyNumberFormat="1" applyFont="1" applyFill="1" applyBorder="1" applyAlignment="1">
      <alignment horizontal="right"/>
    </xf>
    <xf numFmtId="0" fontId="2" fillId="0" borderId="8" xfId="27" applyFont="1" applyFill="1" applyBorder="1" applyAlignment="1">
      <alignment horizontal="center" wrapText="1"/>
    </xf>
    <xf numFmtId="0" fontId="6" fillId="3" borderId="52" xfId="0" applyFont="1" applyFill="1" applyBorder="1"/>
    <xf numFmtId="0" fontId="6" fillId="0" borderId="52" xfId="0" applyFont="1" applyFill="1" applyBorder="1"/>
    <xf numFmtId="0" fontId="16" fillId="0" borderId="13" xfId="27" applyFont="1" applyFill="1" applyBorder="1" applyAlignment="1">
      <alignment horizontal="right" vertical="center"/>
    </xf>
    <xf numFmtId="0" fontId="35" fillId="0" borderId="8" xfId="27" applyFont="1" applyFill="1" applyBorder="1" applyAlignment="1">
      <alignment horizontal="center" vertical="center" wrapText="1"/>
    </xf>
    <xf numFmtId="0" fontId="7" fillId="6" borderId="48" xfId="0" applyFont="1" applyFill="1" applyBorder="1" applyAlignment="1">
      <alignment horizontal="center" vertical="center"/>
    </xf>
    <xf numFmtId="0" fontId="7" fillId="6" borderId="50" xfId="0" applyFont="1" applyFill="1" applyBorder="1" applyAlignment="1">
      <alignment horizontal="center" vertical="center" wrapText="1"/>
    </xf>
    <xf numFmtId="0" fontId="7" fillId="6" borderId="50" xfId="0" applyNumberFormat="1" applyFont="1" applyFill="1" applyBorder="1" applyAlignment="1">
      <alignment horizontal="center" vertical="center" wrapText="1"/>
    </xf>
    <xf numFmtId="4" fontId="7" fillId="6" borderId="50" xfId="0" applyNumberFormat="1" applyFont="1" applyFill="1" applyBorder="1" applyAlignment="1">
      <alignment horizontal="center" vertical="center" wrapText="1"/>
    </xf>
    <xf numFmtId="4" fontId="7" fillId="6" borderId="49" xfId="0" applyNumberFormat="1" applyFont="1" applyFill="1" applyBorder="1" applyAlignment="1">
      <alignment horizontal="center" vertical="center" wrapText="1"/>
    </xf>
    <xf numFmtId="0" fontId="2" fillId="0" borderId="8" xfId="0" applyFont="1" applyFill="1" applyBorder="1" applyAlignment="1">
      <alignment horizontal="center" wrapText="1"/>
    </xf>
    <xf numFmtId="4" fontId="2" fillId="0" borderId="8" xfId="0" applyNumberFormat="1" applyFont="1" applyFill="1" applyBorder="1" applyAlignment="1">
      <alignment horizontal="right"/>
    </xf>
    <xf numFmtId="4" fontId="2" fillId="0" borderId="26" xfId="0" applyNumberFormat="1" applyFont="1" applyFill="1" applyBorder="1" applyAlignment="1">
      <alignment horizontal="right"/>
    </xf>
    <xf numFmtId="1" fontId="6" fillId="0" borderId="28" xfId="0" applyNumberFormat="1" applyFont="1" applyFill="1" applyBorder="1" applyAlignment="1">
      <alignment horizontal="center" vertical="center" wrapText="1"/>
    </xf>
    <xf numFmtId="1" fontId="7" fillId="0" borderId="22" xfId="27" applyNumberFormat="1" applyFont="1" applyFill="1" applyBorder="1" applyAlignment="1">
      <alignment horizontal="center" vertical="center"/>
    </xf>
    <xf numFmtId="0" fontId="6" fillId="0" borderId="8" xfId="27" applyNumberFormat="1" applyFont="1" applyFill="1" applyBorder="1" applyAlignment="1">
      <alignment horizontal="left" vertical="top" wrapText="1"/>
    </xf>
    <xf numFmtId="0" fontId="6" fillId="0" borderId="8" xfId="27" applyFont="1" applyFill="1" applyBorder="1" applyAlignment="1">
      <alignment horizontal="center"/>
    </xf>
    <xf numFmtId="0" fontId="7" fillId="0" borderId="6" xfId="27" applyFont="1" applyFill="1" applyBorder="1" applyAlignment="1">
      <alignment horizontal="center" vertical="center"/>
    </xf>
    <xf numFmtId="0" fontId="6" fillId="0" borderId="5" xfId="27" applyFont="1" applyFill="1" applyBorder="1" applyAlignment="1">
      <alignment horizontal="justify" vertical="top" wrapText="1"/>
    </xf>
    <xf numFmtId="0" fontId="6" fillId="0" borderId="8" xfId="27" applyFont="1" applyFill="1" applyBorder="1" applyAlignment="1">
      <alignment wrapText="1"/>
    </xf>
    <xf numFmtId="0" fontId="6" fillId="0" borderId="21" xfId="27" applyFont="1" applyFill="1" applyBorder="1" applyAlignment="1">
      <alignment horizontal="justify" vertical="center" wrapText="1"/>
    </xf>
    <xf numFmtId="1" fontId="7" fillId="0" borderId="76" xfId="27" applyNumberFormat="1" applyFont="1" applyFill="1" applyBorder="1" applyAlignment="1">
      <alignment horizontal="center" vertical="top"/>
    </xf>
    <xf numFmtId="0" fontId="6" fillId="0" borderId="8" xfId="0" applyFont="1" applyFill="1" applyBorder="1" applyAlignment="1">
      <alignment horizontal="left" vertical="top" wrapText="1"/>
    </xf>
    <xf numFmtId="4" fontId="6" fillId="0" borderId="54" xfId="0" applyNumberFormat="1" applyFont="1" applyFill="1" applyBorder="1" applyAlignment="1">
      <alignment horizontal="right"/>
    </xf>
    <xf numFmtId="4" fontId="6" fillId="0" borderId="55" xfId="0" applyNumberFormat="1" applyFont="1" applyFill="1" applyBorder="1" applyAlignment="1">
      <alignment horizontal="right"/>
    </xf>
    <xf numFmtId="0" fontId="15" fillId="0" borderId="9" xfId="0" applyFont="1" applyFill="1" applyBorder="1" applyAlignment="1">
      <alignment horizontal="right" vertical="center" wrapText="1"/>
    </xf>
    <xf numFmtId="0" fontId="4" fillId="0" borderId="9" xfId="0" applyFont="1" applyFill="1" applyBorder="1" applyAlignment="1">
      <alignment horizontal="right" vertical="center" wrapText="1"/>
    </xf>
    <xf numFmtId="0" fontId="15" fillId="0" borderId="9" xfId="11" applyFont="1" applyFill="1" applyBorder="1" applyAlignment="1">
      <alignment horizontal="right" vertical="center"/>
    </xf>
    <xf numFmtId="0" fontId="15" fillId="0" borderId="9" xfId="0" applyFont="1" applyFill="1" applyBorder="1" applyAlignment="1">
      <alignment horizontal="right" vertical="center"/>
    </xf>
    <xf numFmtId="0" fontId="13" fillId="0" borderId="5" xfId="35" applyFont="1" applyFill="1" applyBorder="1" applyAlignment="1">
      <alignment horizontal="center" wrapText="1"/>
    </xf>
    <xf numFmtId="4" fontId="13" fillId="0" borderId="5" xfId="35" applyNumberFormat="1" applyFont="1" applyFill="1" applyBorder="1" applyAlignment="1">
      <alignment horizontal="right" wrapText="1"/>
    </xf>
    <xf numFmtId="4" fontId="13" fillId="0" borderId="5" xfId="35" applyNumberFormat="1" applyFont="1" applyFill="1" applyBorder="1">
      <alignment wrapText="1"/>
    </xf>
    <xf numFmtId="4" fontId="13" fillId="0" borderId="25" xfId="35" applyNumberFormat="1" applyFont="1" applyFill="1" applyBorder="1">
      <alignment wrapText="1"/>
    </xf>
    <xf numFmtId="1" fontId="6" fillId="0" borderId="45" xfId="0" applyNumberFormat="1" applyFont="1" applyFill="1" applyBorder="1" applyAlignment="1">
      <alignment horizontal="center" vertical="center"/>
    </xf>
    <xf numFmtId="0" fontId="4" fillId="0" borderId="30" xfId="11" applyFont="1" applyFill="1" applyBorder="1" applyAlignment="1">
      <alignment horizontal="right"/>
    </xf>
    <xf numFmtId="2" fontId="4" fillId="0" borderId="40" xfId="0" applyNumberFormat="1" applyFont="1" applyFill="1" applyBorder="1" applyAlignment="1">
      <alignment vertical="top"/>
    </xf>
    <xf numFmtId="0" fontId="4" fillId="0" borderId="51" xfId="0" applyFont="1" applyFill="1" applyBorder="1" applyAlignment="1">
      <alignment horizontal="center"/>
    </xf>
    <xf numFmtId="4" fontId="4" fillId="0" borderId="52" xfId="0" applyNumberFormat="1" applyFont="1" applyFill="1" applyBorder="1" applyAlignment="1">
      <alignment horizontal="right"/>
    </xf>
    <xf numFmtId="4" fontId="4" fillId="0" borderId="53" xfId="0" applyNumberFormat="1" applyFont="1" applyFill="1" applyBorder="1" applyAlignment="1">
      <alignment horizontal="right"/>
    </xf>
    <xf numFmtId="4" fontId="20" fillId="0" borderId="53" xfId="0" applyNumberFormat="1" applyFont="1" applyFill="1" applyBorder="1" applyAlignment="1">
      <alignment horizontal="right"/>
    </xf>
    <xf numFmtId="4" fontId="6" fillId="0" borderId="8" xfId="11" applyNumberFormat="1" applyFont="1" applyFill="1" applyBorder="1" applyAlignment="1">
      <alignment horizontal="right" wrapText="1"/>
    </xf>
    <xf numFmtId="0" fontId="6" fillId="0" borderId="8" xfId="11" applyFont="1" applyFill="1" applyBorder="1" applyAlignment="1">
      <alignment horizontal="left" vertical="center" wrapText="1"/>
    </xf>
    <xf numFmtId="4" fontId="6" fillId="0" borderId="8" xfId="11" applyNumberFormat="1" applyFont="1" applyBorder="1" applyAlignment="1">
      <alignment horizontal="right" wrapText="1"/>
    </xf>
    <xf numFmtId="0" fontId="15" fillId="0" borderId="30" xfId="11" applyFont="1" applyFill="1" applyBorder="1" applyAlignment="1">
      <alignment horizontal="center"/>
    </xf>
    <xf numFmtId="0" fontId="5" fillId="0" borderId="52" xfId="0" applyFont="1" applyFill="1" applyBorder="1" applyAlignment="1">
      <alignment horizontal="center"/>
    </xf>
    <xf numFmtId="0" fontId="5" fillId="0" borderId="53" xfId="0" applyFont="1" applyFill="1" applyBorder="1" applyAlignment="1">
      <alignment horizontal="center"/>
    </xf>
    <xf numFmtId="4" fontId="18" fillId="0" borderId="14" xfId="0" applyNumberFormat="1" applyFont="1" applyFill="1" applyBorder="1" applyAlignment="1">
      <alignment horizontal="right"/>
    </xf>
    <xf numFmtId="0" fontId="6" fillId="0" borderId="59" xfId="0" applyFont="1" applyFill="1" applyBorder="1" applyAlignment="1">
      <alignment horizontal="center"/>
    </xf>
    <xf numFmtId="0" fontId="15" fillId="0" borderId="9" xfId="11" applyFont="1" applyFill="1" applyBorder="1" applyAlignment="1">
      <alignment horizontal="right" wrapText="1"/>
    </xf>
    <xf numFmtId="0" fontId="6" fillId="0" borderId="77" xfId="10" applyFont="1" applyFill="1" applyBorder="1" applyAlignment="1">
      <alignment horizontal="justify" vertical="top" wrapText="1"/>
    </xf>
    <xf numFmtId="0" fontId="6" fillId="0" borderId="78" xfId="10" applyFont="1" applyFill="1" applyBorder="1" applyAlignment="1">
      <alignment horizontal="justify" vertical="top" wrapText="1"/>
    </xf>
    <xf numFmtId="0" fontId="6" fillId="5" borderId="2" xfId="11" applyFont="1" applyFill="1" applyBorder="1" applyAlignment="1">
      <alignment horizontal="center"/>
    </xf>
    <xf numFmtId="0" fontId="23" fillId="0" borderId="2" xfId="10" applyFont="1" applyFill="1" applyBorder="1" applyAlignment="1">
      <alignment horizontal="center"/>
    </xf>
    <xf numFmtId="49" fontId="7" fillId="0" borderId="4" xfId="0" applyNumberFormat="1" applyFont="1" applyFill="1" applyBorder="1" applyAlignment="1">
      <alignment horizontal="justify" vertical="top" wrapText="1"/>
    </xf>
    <xf numFmtId="0" fontId="23" fillId="0" borderId="79" xfId="0" applyFont="1" applyFill="1" applyBorder="1" applyAlignment="1">
      <alignment horizontal="center"/>
    </xf>
    <xf numFmtId="0" fontId="4" fillId="0" borderId="30" xfId="0" applyFont="1" applyFill="1" applyBorder="1" applyAlignment="1">
      <alignment horizontal="center" vertical="center"/>
    </xf>
    <xf numFmtId="1" fontId="6" fillId="0" borderId="2" xfId="0" applyNumberFormat="1" applyFont="1" applyFill="1" applyBorder="1" applyAlignment="1">
      <alignment horizontal="center"/>
    </xf>
    <xf numFmtId="4" fontId="6" fillId="0" borderId="21" xfId="0" applyNumberFormat="1" applyFont="1" applyFill="1" applyBorder="1" applyAlignment="1">
      <alignment horizontal="center"/>
    </xf>
    <xf numFmtId="1" fontId="23" fillId="0" borderId="8" xfId="0" applyNumberFormat="1" applyFont="1" applyFill="1" applyBorder="1" applyAlignment="1">
      <alignment horizontal="center"/>
    </xf>
    <xf numFmtId="1" fontId="23" fillId="0" borderId="5" xfId="0" applyNumberFormat="1" applyFont="1" applyFill="1" applyBorder="1" applyAlignment="1">
      <alignment horizontal="center"/>
    </xf>
    <xf numFmtId="1" fontId="23" fillId="0" borderId="2" xfId="0" applyNumberFormat="1" applyFont="1" applyFill="1" applyBorder="1" applyAlignment="1">
      <alignment horizontal="center"/>
    </xf>
    <xf numFmtId="1" fontId="23" fillId="0" borderId="80" xfId="0" applyNumberFormat="1" applyFont="1" applyFill="1" applyBorder="1" applyAlignment="1">
      <alignment horizontal="center"/>
    </xf>
    <xf numFmtId="4" fontId="23" fillId="0" borderId="4" xfId="0" applyNumberFormat="1" applyFont="1" applyFill="1" applyBorder="1" applyAlignment="1">
      <alignment horizontal="center"/>
    </xf>
    <xf numFmtId="1" fontId="23" fillId="0" borderId="11" xfId="0" applyNumberFormat="1" applyFont="1" applyFill="1" applyBorder="1" applyAlignment="1">
      <alignment horizontal="center"/>
    </xf>
    <xf numFmtId="4" fontId="23" fillId="0" borderId="11" xfId="0" applyNumberFormat="1" applyFont="1" applyFill="1" applyBorder="1" applyAlignment="1">
      <alignment horizontal="center"/>
    </xf>
    <xf numFmtId="1" fontId="23" fillId="0" borderId="37" xfId="10" applyNumberFormat="1" applyFont="1" applyFill="1" applyBorder="1" applyAlignment="1">
      <alignment horizontal="center"/>
    </xf>
    <xf numFmtId="1" fontId="6" fillId="0" borderId="2" xfId="10" applyNumberFormat="1" applyFont="1" applyFill="1" applyBorder="1" applyAlignment="1">
      <alignment horizontal="center"/>
    </xf>
    <xf numFmtId="1" fontId="23" fillId="0" borderId="2" xfId="10" applyNumberFormat="1" applyFont="1" applyFill="1" applyBorder="1" applyAlignment="1">
      <alignment horizontal="center"/>
    </xf>
    <xf numFmtId="4" fontId="24" fillId="0" borderId="4" xfId="0" applyNumberFormat="1" applyFont="1" applyFill="1" applyBorder="1" applyAlignment="1">
      <alignment horizontal="center"/>
    </xf>
    <xf numFmtId="4" fontId="23" fillId="0" borderId="2" xfId="10" applyNumberFormat="1" applyFont="1" applyFill="1" applyBorder="1" applyAlignment="1">
      <alignment horizontal="center"/>
    </xf>
    <xf numFmtId="4" fontId="23" fillId="0" borderId="5" xfId="10" applyNumberFormat="1" applyFont="1" applyFill="1" applyBorder="1" applyAlignment="1">
      <alignment horizontal="center"/>
    </xf>
    <xf numFmtId="4" fontId="24" fillId="0" borderId="8" xfId="0" applyNumberFormat="1" applyFont="1" applyFill="1" applyBorder="1" applyAlignment="1">
      <alignment horizontal="center"/>
    </xf>
    <xf numFmtId="1" fontId="6" fillId="0" borderId="8" xfId="0" applyNumberFormat="1" applyFont="1" applyFill="1" applyBorder="1" applyAlignment="1">
      <alignment horizontal="center"/>
    </xf>
    <xf numFmtId="1" fontId="6" fillId="0" borderId="5" xfId="0" applyNumberFormat="1" applyFont="1" applyFill="1" applyBorder="1" applyAlignment="1">
      <alignment horizontal="center"/>
    </xf>
    <xf numFmtId="1" fontId="6" fillId="0" borderId="21" xfId="0" applyNumberFormat="1" applyFont="1" applyFill="1" applyBorder="1" applyAlignment="1">
      <alignment horizontal="center"/>
    </xf>
    <xf numFmtId="4" fontId="4" fillId="0" borderId="8" xfId="0" applyNumberFormat="1" applyFont="1" applyFill="1" applyBorder="1" applyAlignment="1">
      <alignment horizontal="center"/>
    </xf>
    <xf numFmtId="4" fontId="6" fillId="0" borderId="2" xfId="11" applyNumberFormat="1" applyFont="1" applyFill="1" applyBorder="1" applyAlignment="1">
      <alignment horizontal="center" wrapText="1"/>
    </xf>
    <xf numFmtId="4" fontId="4" fillId="0" borderId="2" xfId="0" applyNumberFormat="1" applyFont="1" applyFill="1" applyBorder="1" applyAlignment="1">
      <alignment horizontal="center"/>
    </xf>
    <xf numFmtId="1" fontId="6" fillId="0" borderId="2" xfId="11" applyNumberFormat="1" applyFont="1" applyFill="1" applyBorder="1" applyAlignment="1">
      <alignment horizontal="center" wrapText="1"/>
    </xf>
    <xf numFmtId="4" fontId="6" fillId="0" borderId="5" xfId="11" applyNumberFormat="1" applyFont="1" applyFill="1" applyBorder="1" applyAlignment="1">
      <alignment horizontal="center" wrapText="1"/>
    </xf>
    <xf numFmtId="4" fontId="6" fillId="0" borderId="8" xfId="11" applyNumberFormat="1" applyFont="1" applyFill="1" applyBorder="1" applyAlignment="1">
      <alignment horizontal="center" wrapText="1"/>
    </xf>
    <xf numFmtId="4" fontId="6" fillId="0" borderId="31" xfId="11" applyNumberFormat="1" applyFont="1" applyFill="1" applyBorder="1" applyAlignment="1">
      <alignment horizontal="center" wrapText="1"/>
    </xf>
    <xf numFmtId="0" fontId="6" fillId="0" borderId="3" xfId="11" applyFont="1" applyFill="1" applyBorder="1" applyAlignment="1">
      <alignment horizontal="center" wrapText="1"/>
    </xf>
    <xf numFmtId="0" fontId="6" fillId="0" borderId="0" xfId="11" applyFont="1" applyFill="1" applyBorder="1" applyAlignment="1">
      <alignment horizontal="center" wrapText="1"/>
    </xf>
    <xf numFmtId="1" fontId="13" fillId="0" borderId="2" xfId="35" applyNumberFormat="1" applyFont="1" applyFill="1" applyBorder="1" applyAlignment="1">
      <alignment horizontal="center" wrapText="1"/>
    </xf>
    <xf numFmtId="4" fontId="6" fillId="0" borderId="8" xfId="0" applyNumberFormat="1" applyFont="1" applyFill="1" applyBorder="1" applyAlignment="1">
      <alignment horizontal="center"/>
    </xf>
    <xf numFmtId="4" fontId="6" fillId="0" borderId="2" xfId="35" applyNumberFormat="1" applyFont="1" applyFill="1" applyBorder="1" applyAlignment="1">
      <alignment horizontal="center"/>
    </xf>
    <xf numFmtId="4" fontId="6" fillId="0" borderId="2" xfId="35" applyNumberFormat="1" applyFont="1" applyFill="1" applyBorder="1" applyAlignment="1">
      <alignment horizontal="center" wrapText="1"/>
    </xf>
    <xf numFmtId="4" fontId="6" fillId="0" borderId="11" xfId="0" applyNumberFormat="1" applyFont="1" applyFill="1" applyBorder="1" applyAlignment="1">
      <alignment horizontal="center"/>
    </xf>
    <xf numFmtId="4" fontId="6" fillId="0" borderId="0" xfId="11" applyNumberFormat="1" applyFont="1" applyFill="1" applyBorder="1" applyAlignment="1">
      <alignment horizontal="center" wrapText="1"/>
    </xf>
    <xf numFmtId="4" fontId="13" fillId="0" borderId="5" xfId="35" applyNumberFormat="1" applyFont="1" applyFill="1" applyBorder="1" applyAlignment="1">
      <alignment horizontal="center"/>
    </xf>
    <xf numFmtId="4" fontId="13" fillId="0" borderId="8" xfId="35" applyNumberFormat="1" applyFont="1" applyFill="1" applyBorder="1" applyAlignment="1">
      <alignment horizontal="center" wrapText="1"/>
    </xf>
    <xf numFmtId="4" fontId="6" fillId="0" borderId="0" xfId="0" applyNumberFormat="1" applyFont="1" applyFill="1" applyBorder="1" applyAlignment="1">
      <alignment horizontal="center" wrapText="1"/>
    </xf>
    <xf numFmtId="4" fontId="6" fillId="0" borderId="2" xfId="0" applyNumberFormat="1" applyFont="1" applyFill="1" applyBorder="1" applyAlignment="1">
      <alignment horizontal="center" wrapText="1"/>
    </xf>
    <xf numFmtId="4" fontId="6" fillId="0" borderId="3" xfId="0" applyNumberFormat="1" applyFont="1" applyFill="1" applyBorder="1" applyAlignment="1">
      <alignment horizontal="center" wrapText="1"/>
    </xf>
    <xf numFmtId="4" fontId="6" fillId="0" borderId="5" xfId="0" applyNumberFormat="1" applyFont="1" applyFill="1" applyBorder="1" applyAlignment="1">
      <alignment horizontal="center"/>
    </xf>
    <xf numFmtId="4" fontId="6" fillId="0" borderId="2" xfId="0" applyNumberFormat="1" applyFont="1" applyFill="1" applyBorder="1" applyAlignment="1">
      <alignment horizontal="center"/>
    </xf>
    <xf numFmtId="2" fontId="6" fillId="0" borderId="0" xfId="11" applyNumberFormat="1" applyFont="1" applyFill="1" applyBorder="1" applyAlignment="1">
      <alignment horizontal="center"/>
    </xf>
    <xf numFmtId="0" fontId="6" fillId="0" borderId="8" xfId="27" applyFont="1" applyFill="1" applyBorder="1" applyAlignment="1">
      <alignment horizontal="center" wrapText="1"/>
    </xf>
    <xf numFmtId="4" fontId="6" fillId="0" borderId="2" xfId="27" applyNumberFormat="1" applyFont="1" applyFill="1" applyBorder="1" applyAlignment="1">
      <alignment horizontal="center"/>
    </xf>
    <xf numFmtId="4" fontId="6" fillId="0" borderId="2" xfId="28" applyNumberFormat="1" applyFont="1" applyFill="1" applyBorder="1" applyAlignment="1">
      <alignment horizontal="center"/>
    </xf>
    <xf numFmtId="0" fontId="6" fillId="0" borderId="2" xfId="28" applyFont="1" applyFill="1" applyBorder="1" applyAlignment="1">
      <alignment horizontal="center"/>
    </xf>
    <xf numFmtId="165" fontId="6" fillId="0" borderId="11" xfId="28" applyNumberFormat="1" applyFont="1" applyFill="1" applyBorder="1" applyAlignment="1">
      <alignment horizontal="center"/>
    </xf>
    <xf numFmtId="4" fontId="2" fillId="0" borderId="8" xfId="27" applyNumberFormat="1" applyFont="1" applyFill="1" applyBorder="1" applyAlignment="1">
      <alignment horizontal="center"/>
    </xf>
    <xf numFmtId="4" fontId="2" fillId="0" borderId="2" xfId="27" applyNumberFormat="1" applyFont="1" applyFill="1" applyBorder="1" applyAlignment="1">
      <alignment horizontal="center"/>
    </xf>
    <xf numFmtId="4" fontId="2" fillId="0" borderId="11" xfId="27" applyNumberFormat="1" applyFont="1" applyFill="1" applyBorder="1" applyAlignment="1">
      <alignment horizontal="center"/>
    </xf>
    <xf numFmtId="4" fontId="6" fillId="0" borderId="11" xfId="27" applyNumberFormat="1" applyFont="1" applyFill="1" applyBorder="1" applyAlignment="1">
      <alignment horizontal="center"/>
    </xf>
    <xf numFmtId="3" fontId="6" fillId="0" borderId="2" xfId="27" applyNumberFormat="1" applyFont="1" applyFill="1" applyBorder="1" applyAlignment="1">
      <alignment horizontal="center"/>
    </xf>
    <xf numFmtId="3" fontId="6" fillId="0" borderId="5" xfId="27" applyNumberFormat="1" applyFont="1" applyFill="1" applyBorder="1" applyAlignment="1">
      <alignment horizontal="center"/>
    </xf>
    <xf numFmtId="3" fontId="6" fillId="0" borderId="8" xfId="27" applyNumberFormat="1" applyFont="1" applyFill="1" applyBorder="1" applyAlignment="1">
      <alignment horizontal="center"/>
    </xf>
    <xf numFmtId="3" fontId="6" fillId="0" borderId="11" xfId="27" applyNumberFormat="1" applyFont="1" applyFill="1" applyBorder="1" applyAlignment="1">
      <alignment horizontal="center"/>
    </xf>
    <xf numFmtId="3" fontId="7" fillId="0" borderId="8" xfId="27" applyNumberFormat="1" applyFont="1" applyFill="1" applyBorder="1" applyAlignment="1">
      <alignment horizontal="center"/>
    </xf>
    <xf numFmtId="3" fontId="6" fillId="0" borderId="2" xfId="27" applyNumberFormat="1" applyFont="1" applyFill="1" applyBorder="1" applyAlignment="1">
      <alignment horizontal="center" vertical="center"/>
    </xf>
    <xf numFmtId="3" fontId="6" fillId="0" borderId="2" xfId="27" applyNumberFormat="1" applyFont="1" applyFill="1" applyBorder="1" applyAlignment="1">
      <alignment horizontal="center" vertical="top"/>
    </xf>
    <xf numFmtId="4" fontId="2" fillId="0" borderId="2" xfId="0" applyNumberFormat="1" applyFont="1" applyFill="1" applyBorder="1" applyAlignment="1">
      <alignment horizontal="center"/>
    </xf>
    <xf numFmtId="4" fontId="2" fillId="0" borderId="11" xfId="0" applyNumberFormat="1" applyFont="1" applyFill="1" applyBorder="1" applyAlignment="1">
      <alignment horizontal="center"/>
    </xf>
    <xf numFmtId="0" fontId="7" fillId="6" borderId="81" xfId="0" applyFont="1" applyFill="1" applyBorder="1" applyAlignment="1">
      <alignment horizontal="center" vertical="center" wrapText="1"/>
    </xf>
    <xf numFmtId="1" fontId="6" fillId="0" borderId="73" xfId="0" applyNumberFormat="1" applyFont="1" applyFill="1" applyBorder="1" applyAlignment="1">
      <alignment horizontal="center"/>
    </xf>
    <xf numFmtId="1" fontId="4" fillId="0" borderId="9" xfId="0" applyNumberFormat="1" applyFont="1" applyFill="1" applyBorder="1" applyAlignment="1">
      <alignment horizontal="center" wrapText="1"/>
    </xf>
    <xf numFmtId="2" fontId="4" fillId="0" borderId="9" xfId="0" applyNumberFormat="1" applyFont="1" applyFill="1" applyBorder="1" applyAlignment="1">
      <alignment horizontal="center" vertical="top"/>
    </xf>
    <xf numFmtId="4" fontId="7" fillId="0" borderId="21" xfId="0" applyNumberFormat="1" applyFont="1" applyFill="1" applyBorder="1" applyAlignment="1">
      <alignment horizontal="center"/>
    </xf>
    <xf numFmtId="4" fontId="6" fillId="0" borderId="4" xfId="0" applyNumberFormat="1" applyFont="1" applyFill="1" applyBorder="1" applyAlignment="1">
      <alignment horizontal="center"/>
    </xf>
    <xf numFmtId="1" fontId="2" fillId="0" borderId="2" xfId="36" applyNumberFormat="1" applyFont="1" applyFill="1" applyBorder="1" applyAlignment="1" applyProtection="1">
      <alignment horizontal="center"/>
    </xf>
    <xf numFmtId="165" fontId="6" fillId="0" borderId="2" xfId="36" applyNumberFormat="1" applyFont="1" applyFill="1" applyBorder="1" applyAlignment="1" applyProtection="1">
      <alignment horizontal="center"/>
    </xf>
    <xf numFmtId="165" fontId="6" fillId="0" borderId="8" xfId="36" applyNumberFormat="1" applyFont="1" applyFill="1" applyBorder="1" applyAlignment="1" applyProtection="1">
      <alignment horizontal="center" vertical="center"/>
    </xf>
    <xf numFmtId="3" fontId="6" fillId="0" borderId="31" xfId="0" applyNumberFormat="1" applyFont="1" applyFill="1" applyBorder="1" applyAlignment="1">
      <alignment horizontal="center"/>
    </xf>
    <xf numFmtId="1" fontId="6" fillId="0" borderId="11" xfId="0" applyNumberFormat="1" applyFont="1" applyFill="1" applyBorder="1" applyAlignment="1">
      <alignment horizontal="center"/>
    </xf>
    <xf numFmtId="3" fontId="6" fillId="0" borderId="4" xfId="0" applyNumberFormat="1" applyFont="1" applyFill="1" applyBorder="1" applyAlignment="1">
      <alignment horizontal="center"/>
    </xf>
    <xf numFmtId="3" fontId="6" fillId="0" borderId="11" xfId="0" applyNumberFormat="1" applyFont="1" applyFill="1" applyBorder="1" applyAlignment="1">
      <alignment horizontal="center"/>
    </xf>
    <xf numFmtId="0" fontId="6" fillId="0" borderId="2" xfId="36" applyFont="1" applyFill="1" applyBorder="1" applyAlignment="1">
      <alignment horizontal="left" vertical="top" wrapText="1"/>
    </xf>
    <xf numFmtId="49" fontId="6" fillId="0" borderId="2" xfId="36" applyNumberFormat="1" applyFont="1" applyFill="1" applyBorder="1" applyAlignment="1">
      <alignment horizontal="left" vertical="top" wrapText="1"/>
    </xf>
    <xf numFmtId="1" fontId="4" fillId="0" borderId="2" xfId="0" applyNumberFormat="1" applyFont="1" applyFill="1" applyBorder="1" applyAlignment="1">
      <alignment horizontal="center"/>
    </xf>
    <xf numFmtId="2" fontId="6" fillId="0" borderId="2" xfId="0" applyNumberFormat="1" applyFont="1" applyFill="1" applyBorder="1" applyAlignment="1">
      <alignment horizontal="center"/>
    </xf>
    <xf numFmtId="1" fontId="6" fillId="0" borderId="82" xfId="0" applyNumberFormat="1" applyFont="1" applyFill="1" applyBorder="1" applyAlignment="1">
      <alignment horizontal="center"/>
    </xf>
    <xf numFmtId="1" fontId="6" fillId="0" borderId="83" xfId="0" applyNumberFormat="1" applyFont="1" applyFill="1" applyBorder="1" applyAlignment="1">
      <alignment horizontal="center"/>
    </xf>
    <xf numFmtId="4" fontId="6" fillId="5" borderId="5" xfId="0" applyNumberFormat="1" applyFont="1" applyFill="1" applyBorder="1" applyAlignment="1">
      <alignment horizontal="center"/>
    </xf>
    <xf numFmtId="4" fontId="6" fillId="5" borderId="8" xfId="0" applyNumberFormat="1" applyFont="1" applyFill="1" applyBorder="1" applyAlignment="1">
      <alignment horizontal="center"/>
    </xf>
    <xf numFmtId="1" fontId="4" fillId="0" borderId="23" xfId="0" applyNumberFormat="1" applyFont="1" applyFill="1" applyBorder="1" applyAlignment="1">
      <alignment horizontal="center" vertical="center"/>
    </xf>
    <xf numFmtId="1" fontId="4" fillId="0" borderId="48" xfId="0" applyNumberFormat="1" applyFont="1" applyFill="1" applyBorder="1" applyAlignment="1">
      <alignment horizontal="center" vertical="center"/>
    </xf>
    <xf numFmtId="0" fontId="4" fillId="0" borderId="50" xfId="0" applyFont="1" applyFill="1" applyBorder="1" applyAlignment="1">
      <alignment horizontal="right" vertical="center" wrapText="1"/>
    </xf>
    <xf numFmtId="0" fontId="6" fillId="0" borderId="11" xfId="36" applyNumberFormat="1" applyFont="1" applyFill="1" applyBorder="1" applyAlignment="1">
      <alignment horizontal="left" vertical="top" wrapText="1"/>
    </xf>
    <xf numFmtId="0" fontId="6" fillId="0" borderId="84" xfId="29" applyFont="1" applyFill="1" applyBorder="1" applyAlignment="1">
      <alignment horizontal="center" vertical="center"/>
    </xf>
    <xf numFmtId="0" fontId="6" fillId="0" borderId="34" xfId="11" applyFont="1" applyFill="1" applyBorder="1" applyAlignment="1">
      <alignment horizontal="left" vertical="center"/>
    </xf>
    <xf numFmtId="0" fontId="6" fillId="0" borderId="34" xfId="0" applyFont="1" applyFill="1" applyBorder="1" applyAlignment="1">
      <alignment horizontal="left" vertical="center"/>
    </xf>
    <xf numFmtId="0" fontId="6" fillId="0" borderId="34" xfId="0" applyFont="1" applyBorder="1" applyAlignment="1">
      <alignment horizontal="left" vertical="center"/>
    </xf>
    <xf numFmtId="0" fontId="6" fillId="0" borderId="34" xfId="11" applyFont="1" applyFill="1" applyBorder="1" applyAlignment="1">
      <alignment horizontal="left" vertical="top" wrapText="1"/>
    </xf>
    <xf numFmtId="0" fontId="4" fillId="0" borderId="13" xfId="11" applyFont="1" applyFill="1" applyBorder="1" applyAlignment="1">
      <alignment horizontal="center" vertical="center"/>
    </xf>
    <xf numFmtId="0" fontId="6" fillId="0" borderId="38" xfId="0" applyFont="1" applyFill="1" applyBorder="1" applyAlignment="1">
      <alignment horizontal="left" vertical="top" wrapText="1"/>
    </xf>
    <xf numFmtId="0" fontId="6" fillId="0" borderId="65" xfId="11" applyFont="1" applyFill="1" applyBorder="1" applyAlignment="1">
      <alignment horizontal="left" vertical="center"/>
    </xf>
    <xf numFmtId="0" fontId="6" fillId="0" borderId="34" xfId="11" applyFont="1" applyFill="1" applyBorder="1" applyAlignment="1">
      <alignment horizontal="left" wrapText="1"/>
    </xf>
    <xf numFmtId="0" fontId="6" fillId="0" borderId="34" xfId="11" applyFont="1" applyFill="1" applyBorder="1" applyAlignment="1">
      <alignment wrapText="1"/>
    </xf>
    <xf numFmtId="0" fontId="6" fillId="0" borderId="88" xfId="11" applyFont="1" applyFill="1" applyBorder="1" applyAlignment="1">
      <alignment wrapText="1"/>
    </xf>
    <xf numFmtId="0" fontId="6" fillId="0" borderId="11" xfId="27" applyFont="1" applyFill="1" applyBorder="1" applyAlignment="1">
      <alignment horizontal="left" wrapText="1"/>
    </xf>
    <xf numFmtId="0" fontId="18" fillId="0" borderId="9" xfId="0" applyFont="1" applyFill="1" applyBorder="1" applyAlignment="1">
      <alignment horizontal="center" vertical="center" wrapText="1"/>
    </xf>
    <xf numFmtId="0" fontId="8" fillId="0" borderId="89" xfId="10" applyFont="1" applyFill="1" applyBorder="1" applyAlignment="1">
      <alignment horizontal="justify" vertical="top" wrapText="1"/>
    </xf>
    <xf numFmtId="0" fontId="7" fillId="0" borderId="52" xfId="27" applyFont="1" applyFill="1" applyBorder="1" applyAlignment="1">
      <alignment horizontal="left" vertical="center" wrapText="1"/>
    </xf>
    <xf numFmtId="1" fontId="7" fillId="0" borderId="23" xfId="27" applyNumberFormat="1" applyFont="1" applyFill="1" applyBorder="1" applyAlignment="1">
      <alignment horizontal="center" vertical="top"/>
    </xf>
    <xf numFmtId="0" fontId="6" fillId="0" borderId="11" xfId="32" applyFont="1" applyFill="1" applyBorder="1" applyAlignment="1">
      <alignment horizontal="left" vertical="top" wrapText="1"/>
    </xf>
    <xf numFmtId="0" fontId="6" fillId="0" borderId="11" xfId="11" applyFont="1" applyFill="1" applyBorder="1" applyAlignment="1">
      <alignment horizontal="left" vertical="center" wrapText="1"/>
    </xf>
    <xf numFmtId="0" fontId="6" fillId="5" borderId="90" xfId="11" applyFont="1" applyFill="1" applyBorder="1" applyAlignment="1">
      <alignment horizontal="left" vertical="top" wrapText="1"/>
    </xf>
    <xf numFmtId="0" fontId="4" fillId="0" borderId="59" xfId="0" applyFont="1" applyFill="1" applyBorder="1" applyAlignment="1">
      <alignment horizontal="center"/>
    </xf>
    <xf numFmtId="0" fontId="4" fillId="0" borderId="34" xfId="0" applyFont="1" applyFill="1" applyBorder="1" applyAlignment="1">
      <alignment horizontal="center"/>
    </xf>
    <xf numFmtId="0" fontId="6" fillId="0" borderId="91" xfId="0" applyFont="1" applyFill="1" applyBorder="1" applyAlignment="1">
      <alignment horizontal="center"/>
    </xf>
    <xf numFmtId="0" fontId="6" fillId="0" borderId="4" xfId="36" applyNumberFormat="1" applyFont="1" applyFill="1" applyBorder="1" applyAlignment="1">
      <alignment horizontal="left" vertical="top" wrapText="1"/>
    </xf>
    <xf numFmtId="0" fontId="6" fillId="0" borderId="2" xfId="36" applyFont="1" applyFill="1" applyBorder="1"/>
    <xf numFmtId="0" fontId="6" fillId="0" borderId="2" xfId="36" applyNumberFormat="1" applyFont="1" applyFill="1" applyBorder="1" applyAlignment="1">
      <alignment horizontal="left" vertical="top" wrapText="1"/>
    </xf>
    <xf numFmtId="0" fontId="4" fillId="0" borderId="4" xfId="0" applyFont="1" applyFill="1" applyBorder="1" applyAlignment="1">
      <alignment horizontal="center"/>
    </xf>
    <xf numFmtId="4" fontId="4" fillId="0" borderId="4" xfId="0" applyNumberFormat="1" applyFont="1" applyFill="1" applyBorder="1" applyAlignment="1">
      <alignment horizontal="center"/>
    </xf>
    <xf numFmtId="4" fontId="4" fillId="0" borderId="4" xfId="0" applyNumberFormat="1" applyFont="1" applyFill="1" applyBorder="1" applyAlignment="1">
      <alignment horizontal="right"/>
    </xf>
    <xf numFmtId="4" fontId="6" fillId="0" borderId="43" xfId="0" applyNumberFormat="1" applyFont="1" applyFill="1" applyBorder="1" applyAlignment="1">
      <alignment horizontal="right"/>
    </xf>
    <xf numFmtId="0" fontId="6" fillId="0" borderId="4" xfId="29" applyFont="1" applyFill="1" applyBorder="1" applyAlignment="1">
      <alignment horizontal="left" vertical="center" wrapText="1"/>
    </xf>
    <xf numFmtId="0" fontId="6" fillId="0" borderId="2" xfId="29" applyFont="1" applyFill="1" applyBorder="1" applyAlignment="1">
      <alignment horizontal="left" vertical="center" wrapText="1"/>
    </xf>
    <xf numFmtId="0" fontId="6" fillId="0" borderId="2" xfId="31" applyFont="1" applyFill="1" applyBorder="1" applyAlignment="1">
      <alignment horizontal="left" vertical="top" wrapText="1"/>
    </xf>
    <xf numFmtId="0" fontId="6" fillId="0" borderId="4" xfId="36" applyNumberFormat="1" applyFont="1" applyFill="1" applyBorder="1" applyAlignment="1">
      <alignment horizontal="justify" vertical="top" wrapText="1"/>
    </xf>
    <xf numFmtId="0" fontId="6" fillId="0" borderId="2" xfId="36" applyNumberFormat="1" applyFont="1" applyFill="1" applyBorder="1" applyAlignment="1">
      <alignment horizontal="justify" vertical="top" wrapText="1"/>
    </xf>
    <xf numFmtId="0" fontId="6" fillId="0" borderId="5" xfId="0" applyFont="1" applyFill="1" applyBorder="1" applyAlignment="1">
      <alignment horizontal="left" vertical="top" wrapText="1"/>
    </xf>
    <xf numFmtId="0" fontId="23" fillId="0" borderId="5" xfId="10" applyFont="1" applyFill="1" applyBorder="1" applyAlignment="1">
      <alignment horizontal="center"/>
    </xf>
    <xf numFmtId="4" fontId="23" fillId="0" borderId="5" xfId="10" applyNumberFormat="1" applyFont="1" applyFill="1" applyBorder="1" applyAlignment="1">
      <alignment horizontal="right"/>
    </xf>
    <xf numFmtId="0" fontId="6" fillId="0" borderId="93" xfId="10" applyFont="1" applyFill="1" applyBorder="1" applyAlignment="1">
      <alignment horizontal="justify" vertical="top" wrapText="1"/>
    </xf>
    <xf numFmtId="0" fontId="6" fillId="0" borderId="8" xfId="25" applyFont="1" applyFill="1" applyBorder="1" applyAlignment="1">
      <alignment horizontal="left" vertical="top" wrapText="1"/>
    </xf>
    <xf numFmtId="0" fontId="6" fillId="0" borderId="2" xfId="33" applyFont="1" applyFill="1" applyBorder="1" applyAlignment="1">
      <alignment horizontal="left" vertical="top" wrapText="1"/>
    </xf>
    <xf numFmtId="0" fontId="6" fillId="0" borderId="2" xfId="2" applyFont="1" applyFill="1" applyBorder="1" applyAlignment="1">
      <alignment horizontal="left" wrapText="1"/>
    </xf>
    <xf numFmtId="0" fontId="6" fillId="0" borderId="2" xfId="4" applyFont="1" applyFill="1" applyBorder="1" applyAlignment="1">
      <alignment horizontal="left" wrapText="1"/>
    </xf>
    <xf numFmtId="0" fontId="6" fillId="0" borderId="2" xfId="6" applyFont="1" applyFill="1" applyBorder="1" applyAlignment="1">
      <alignment horizontal="left" vertical="top" wrapText="1"/>
    </xf>
    <xf numFmtId="0" fontId="6" fillId="0" borderId="11" xfId="8" applyFont="1" applyFill="1" applyBorder="1" applyAlignment="1">
      <alignment horizontal="left" wrapText="1"/>
    </xf>
    <xf numFmtId="0" fontId="6" fillId="0" borderId="2" xfId="27" quotePrefix="1" applyFont="1" applyFill="1" applyBorder="1" applyAlignment="1">
      <alignment horizontal="justify" vertical="top" wrapText="1"/>
    </xf>
    <xf numFmtId="0" fontId="6" fillId="0" borderId="2" xfId="27" quotePrefix="1" applyFont="1" applyFill="1" applyBorder="1" applyAlignment="1">
      <alignment horizontal="justify" wrapText="1"/>
    </xf>
    <xf numFmtId="0" fontId="6" fillId="0" borderId="2" xfId="27" applyFont="1" applyFill="1" applyBorder="1" applyAlignment="1">
      <alignment horizontal="left" vertical="center" wrapText="1"/>
    </xf>
    <xf numFmtId="0" fontId="15" fillId="0" borderId="3" xfId="27" applyFont="1" applyFill="1" applyBorder="1" applyAlignment="1">
      <alignment horizontal="justify" vertical="center" wrapText="1"/>
    </xf>
    <xf numFmtId="0" fontId="18" fillId="0" borderId="58" xfId="27" applyFont="1" applyFill="1" applyBorder="1" applyAlignment="1">
      <alignment horizontal="justify" wrapText="1"/>
    </xf>
    <xf numFmtId="0" fontId="18" fillId="0" borderId="0" xfId="27" applyFont="1" applyFill="1" applyBorder="1" applyAlignment="1">
      <alignment horizontal="justify" wrapText="1"/>
    </xf>
    <xf numFmtId="0" fontId="6" fillId="0" borderId="34" xfId="35" applyFont="1" applyFill="1" applyBorder="1">
      <alignment wrapText="1"/>
    </xf>
    <xf numFmtId="0" fontId="15" fillId="0" borderId="9" xfId="10" applyFont="1" applyFill="1" applyBorder="1" applyAlignment="1">
      <alignment horizontal="center" vertical="center" wrapText="1"/>
    </xf>
    <xf numFmtId="0" fontId="6" fillId="0" borderId="89" xfId="10" applyFont="1" applyFill="1" applyBorder="1" applyAlignment="1">
      <alignment horizontal="left" vertical="top" wrapText="1"/>
    </xf>
    <xf numFmtId="0" fontId="6" fillId="0" borderId="94" xfId="10" applyFont="1" applyFill="1" applyBorder="1" applyAlignment="1">
      <alignment horizontal="justify" vertical="top" wrapText="1"/>
    </xf>
    <xf numFmtId="0" fontId="6" fillId="0" borderId="2" xfId="10" applyFont="1" applyFill="1" applyBorder="1" applyAlignment="1">
      <alignment horizontal="justify" vertical="top" wrapText="1"/>
    </xf>
    <xf numFmtId="0" fontId="6" fillId="0" borderId="95" xfId="10" applyFont="1" applyFill="1" applyBorder="1" applyAlignment="1">
      <alignment horizontal="left" vertical="top" wrapText="1"/>
    </xf>
    <xf numFmtId="0" fontId="4" fillId="0" borderId="9" xfId="10" applyFont="1" applyFill="1" applyBorder="1" applyAlignment="1">
      <alignment horizontal="right"/>
    </xf>
    <xf numFmtId="0" fontId="6" fillId="0" borderId="96" xfId="10" applyFont="1" applyFill="1" applyBorder="1" applyAlignment="1">
      <alignment horizontal="justify" vertical="top" wrapText="1"/>
    </xf>
    <xf numFmtId="0" fontId="8" fillId="0" borderId="97" xfId="10" applyFont="1" applyFill="1" applyBorder="1" applyAlignment="1">
      <alignment horizontal="justify" vertical="top" wrapText="1"/>
    </xf>
    <xf numFmtId="0" fontId="8" fillId="0" borderId="98" xfId="10" applyFont="1" applyFill="1" applyBorder="1" applyAlignment="1">
      <alignment horizontal="justify" vertical="top" wrapText="1"/>
    </xf>
    <xf numFmtId="0" fontId="6" fillId="0" borderId="98" xfId="10" applyFont="1" applyFill="1" applyBorder="1" applyAlignment="1">
      <alignment horizontal="justify" vertical="top" wrapText="1"/>
    </xf>
    <xf numFmtId="0" fontId="6" fillId="0" borderId="99" xfId="10" applyFont="1" applyFill="1" applyBorder="1" applyAlignment="1">
      <alignment horizontal="justify" vertical="top" wrapText="1"/>
    </xf>
    <xf numFmtId="0" fontId="6" fillId="0" borderId="100" xfId="0" applyFont="1" applyFill="1" applyBorder="1" applyAlignment="1">
      <alignment horizontal="left" vertical="top" wrapText="1"/>
    </xf>
    <xf numFmtId="49" fontId="6" fillId="0" borderId="69" xfId="0" applyNumberFormat="1" applyFont="1" applyFill="1" applyBorder="1" applyAlignment="1">
      <alignment horizontal="justify" vertical="top" wrapText="1"/>
    </xf>
    <xf numFmtId="49" fontId="6" fillId="0" borderId="101" xfId="0" applyNumberFormat="1" applyFont="1" applyFill="1" applyBorder="1" applyAlignment="1">
      <alignment horizontal="justify" vertical="top" wrapText="1"/>
    </xf>
    <xf numFmtId="49" fontId="6" fillId="0" borderId="41" xfId="0" applyNumberFormat="1" applyFont="1" applyFill="1" applyBorder="1" applyAlignment="1">
      <alignment horizontal="justify" vertical="top" wrapText="1"/>
    </xf>
    <xf numFmtId="49" fontId="6" fillId="0" borderId="11" xfId="0" applyNumberFormat="1" applyFont="1" applyFill="1" applyBorder="1" applyAlignment="1">
      <alignment horizontal="justify" vertical="top" wrapText="1"/>
    </xf>
    <xf numFmtId="0" fontId="6" fillId="0" borderId="34" xfId="0" applyFont="1" applyFill="1" applyBorder="1" applyAlignment="1">
      <alignment horizontal="left" vertical="top" wrapText="1"/>
    </xf>
    <xf numFmtId="49" fontId="6" fillId="0" borderId="34" xfId="0" applyNumberFormat="1" applyFont="1" applyFill="1" applyBorder="1" applyAlignment="1">
      <alignment horizontal="justify" vertical="top" wrapText="1"/>
    </xf>
    <xf numFmtId="0" fontId="4" fillId="0" borderId="14" xfId="0" applyFont="1" applyFill="1" applyBorder="1" applyAlignment="1">
      <alignment horizontal="center" vertical="center" wrapText="1"/>
    </xf>
    <xf numFmtId="0" fontId="6" fillId="0" borderId="4" xfId="0" applyFont="1" applyFill="1" applyBorder="1" applyAlignment="1">
      <alignment horizontal="justify" vertical="top" wrapText="1"/>
    </xf>
    <xf numFmtId="0" fontId="6" fillId="0" borderId="2" xfId="0" applyFont="1" applyFill="1" applyBorder="1" applyAlignment="1">
      <alignment horizontal="justify" vertical="top" wrapText="1"/>
    </xf>
    <xf numFmtId="0" fontId="6" fillId="0" borderId="11" xfId="0" applyFont="1" applyFill="1" applyBorder="1" applyAlignment="1">
      <alignment horizontal="justify" vertical="top" wrapText="1"/>
    </xf>
    <xf numFmtId="0" fontId="4" fillId="0" borderId="47" xfId="10" applyFont="1" applyFill="1" applyBorder="1" applyAlignment="1">
      <alignment horizontal="right"/>
    </xf>
    <xf numFmtId="167" fontId="6" fillId="0" borderId="102" xfId="0" applyNumberFormat="1" applyFont="1" applyFill="1" applyBorder="1" applyAlignment="1">
      <alignment horizontal="justify" vertical="top" wrapText="1"/>
    </xf>
    <xf numFmtId="167" fontId="6" fillId="0" borderId="2" xfId="0" applyNumberFormat="1" applyFont="1" applyFill="1" applyBorder="1" applyAlignment="1">
      <alignment horizontal="justify" vertical="top" wrapText="1"/>
    </xf>
    <xf numFmtId="0" fontId="6" fillId="0" borderId="102" xfId="0" applyFont="1" applyFill="1" applyBorder="1" applyAlignment="1">
      <alignment horizontal="justify" vertical="top" wrapText="1"/>
    </xf>
    <xf numFmtId="167" fontId="6" fillId="0" borderId="8" xfId="0" applyNumberFormat="1" applyFont="1" applyFill="1" applyBorder="1" applyAlignment="1">
      <alignment horizontal="justify" vertical="top" wrapText="1"/>
    </xf>
    <xf numFmtId="167" fontId="6" fillId="0" borderId="5" xfId="0" applyNumberFormat="1" applyFont="1" applyFill="1" applyBorder="1" applyAlignment="1">
      <alignment horizontal="justify" vertical="top" wrapText="1"/>
    </xf>
    <xf numFmtId="0" fontId="6" fillId="0" borderId="4" xfId="10" applyFont="1" applyFill="1" applyBorder="1" applyAlignment="1">
      <alignment horizontal="left" vertical="top" wrapText="1"/>
    </xf>
    <xf numFmtId="167" fontId="6" fillId="0" borderId="103" xfId="0" applyNumberFormat="1" applyFont="1" applyFill="1" applyBorder="1" applyAlignment="1">
      <alignment horizontal="justify" vertical="top" wrapText="1"/>
    </xf>
    <xf numFmtId="0" fontId="6" fillId="0" borderId="71" xfId="36" applyNumberFormat="1" applyFont="1" applyFill="1" applyBorder="1" applyAlignment="1" applyProtection="1">
      <alignment horizontal="left" vertical="center" wrapText="1"/>
    </xf>
    <xf numFmtId="0" fontId="6" fillId="0" borderId="2" xfId="36" applyNumberFormat="1" applyFont="1" applyFill="1" applyBorder="1" applyAlignment="1" applyProtection="1">
      <alignment horizontal="left" vertical="center" wrapText="1"/>
    </xf>
    <xf numFmtId="0" fontId="6" fillId="0" borderId="95" xfId="36" applyNumberFormat="1" applyFont="1" applyFill="1" applyBorder="1" applyAlignment="1" applyProtection="1">
      <alignment horizontal="left" vertical="top" wrapText="1"/>
    </xf>
    <xf numFmtId="165" fontId="4" fillId="0" borderId="9" xfId="36" applyNumberFormat="1" applyFont="1" applyFill="1" applyBorder="1" applyAlignment="1" applyProtection="1">
      <alignment horizontal="center" vertical="center" wrapText="1"/>
    </xf>
    <xf numFmtId="0" fontId="6" fillId="0" borderId="31" xfId="36" applyNumberFormat="1" applyFont="1" applyFill="1" applyBorder="1" applyAlignment="1" applyProtection="1">
      <alignment horizontal="left" vertical="top" wrapText="1"/>
    </xf>
    <xf numFmtId="0" fontId="6" fillId="5" borderId="5" xfId="36" applyNumberFormat="1" applyFont="1" applyFill="1" applyBorder="1" applyAlignment="1" applyProtection="1">
      <alignment horizontal="left" vertical="top" wrapText="1"/>
    </xf>
    <xf numFmtId="0" fontId="6" fillId="5" borderId="2" xfId="36" applyNumberFormat="1" applyFont="1" applyFill="1" applyBorder="1" applyAlignment="1" applyProtection="1">
      <alignment horizontal="left" vertical="center" wrapText="1"/>
    </xf>
    <xf numFmtId="0" fontId="6" fillId="5" borderId="95" xfId="36" applyNumberFormat="1" applyFont="1" applyFill="1" applyBorder="1" applyAlignment="1" applyProtection="1">
      <alignment horizontal="left" vertical="center" wrapText="1"/>
    </xf>
    <xf numFmtId="0" fontId="6" fillId="0" borderId="95" xfId="36" applyNumberFormat="1" applyFont="1" applyFill="1" applyBorder="1" applyAlignment="1" applyProtection="1">
      <alignment horizontal="left" vertical="center" wrapText="1"/>
    </xf>
    <xf numFmtId="0" fontId="6" fillId="0" borderId="11" xfId="36" applyNumberFormat="1" applyFont="1" applyFill="1" applyBorder="1" applyAlignment="1" applyProtection="1">
      <alignment horizontal="left" vertical="center" wrapText="1"/>
    </xf>
    <xf numFmtId="0" fontId="6" fillId="0" borderId="4" xfId="36" applyNumberFormat="1" applyFont="1" applyFill="1" applyBorder="1" applyAlignment="1" applyProtection="1">
      <alignment horizontal="left" vertical="center" wrapText="1"/>
    </xf>
    <xf numFmtId="0" fontId="6" fillId="0" borderId="2" xfId="36" applyFont="1" applyFill="1" applyBorder="1" applyAlignment="1">
      <alignment vertical="center" wrapText="1"/>
    </xf>
    <xf numFmtId="0" fontId="6" fillId="0" borderId="2" xfId="36" applyNumberFormat="1" applyFont="1" applyFill="1" applyBorder="1" applyAlignment="1" applyProtection="1">
      <alignment vertical="center" wrapText="1"/>
    </xf>
    <xf numFmtId="0" fontId="6" fillId="0" borderId="11" xfId="36" applyNumberFormat="1" applyFont="1" applyFill="1" applyBorder="1" applyAlignment="1" applyProtection="1">
      <alignment vertical="center" wrapText="1"/>
    </xf>
    <xf numFmtId="0" fontId="6" fillId="0" borderId="8" xfId="36" applyNumberFormat="1" applyFont="1" applyFill="1" applyBorder="1" applyAlignment="1" applyProtection="1">
      <alignment horizontal="left" vertical="top" wrapText="1"/>
    </xf>
    <xf numFmtId="0" fontId="6" fillId="0" borderId="104" xfId="36" applyNumberFormat="1" applyFont="1" applyFill="1" applyBorder="1" applyAlignment="1" applyProtection="1">
      <alignment horizontal="left" vertical="top" wrapText="1"/>
    </xf>
    <xf numFmtId="165" fontId="4" fillId="0" borderId="9" xfId="36" applyNumberFormat="1" applyFont="1" applyFill="1" applyBorder="1" applyAlignment="1" applyProtection="1">
      <alignment horizontal="left" vertical="center" wrapText="1"/>
    </xf>
    <xf numFmtId="0" fontId="6" fillId="0" borderId="4" xfId="36" applyNumberFormat="1" applyFont="1" applyFill="1" applyBorder="1" applyAlignment="1" applyProtection="1">
      <alignment horizontal="left" vertical="top" wrapText="1"/>
    </xf>
    <xf numFmtId="0" fontId="6" fillId="0" borderId="11" xfId="36" applyNumberFormat="1" applyFont="1" applyFill="1" applyBorder="1" applyAlignment="1" applyProtection="1">
      <alignment horizontal="left" vertical="top" wrapText="1"/>
    </xf>
    <xf numFmtId="0" fontId="4" fillId="0" borderId="9" xfId="36" applyNumberFormat="1" applyFont="1" applyFill="1" applyBorder="1" applyAlignment="1" applyProtection="1">
      <alignment horizontal="center" vertical="center"/>
    </xf>
    <xf numFmtId="0" fontId="6" fillId="0" borderId="88" xfId="36" applyNumberFormat="1" applyFont="1" applyFill="1" applyBorder="1" applyAlignment="1" applyProtection="1">
      <alignment horizontal="left" vertical="top" wrapText="1"/>
    </xf>
    <xf numFmtId="0" fontId="4" fillId="0" borderId="14" xfId="36" applyNumberFormat="1" applyFont="1" applyFill="1" applyBorder="1" applyAlignment="1" applyProtection="1">
      <alignment horizontal="center" vertical="center"/>
    </xf>
    <xf numFmtId="0" fontId="4" fillId="0" borderId="9" xfId="36" applyNumberFormat="1" applyFont="1" applyFill="1" applyBorder="1" applyAlignment="1" applyProtection="1">
      <alignment horizontal="left" vertical="center" wrapText="1" indent="1"/>
    </xf>
    <xf numFmtId="0" fontId="6" fillId="0" borderId="8" xfId="36" applyNumberFormat="1" applyFont="1" applyFill="1" applyBorder="1" applyAlignment="1" applyProtection="1">
      <alignment horizontal="left" vertical="center" wrapText="1"/>
    </xf>
    <xf numFmtId="0" fontId="6" fillId="0" borderId="2" xfId="36" applyNumberFormat="1" applyFont="1" applyFill="1" applyBorder="1" applyAlignment="1" applyProtection="1">
      <alignment horizontal="center" vertical="center" wrapText="1"/>
    </xf>
    <xf numFmtId="0" fontId="6" fillId="0" borderId="4" xfId="11" applyFont="1" applyFill="1" applyBorder="1" applyAlignment="1">
      <alignment horizontal="left" vertical="center" wrapText="1"/>
    </xf>
    <xf numFmtId="0" fontId="6" fillId="0" borderId="2" xfId="13" applyFont="1" applyFill="1" applyBorder="1" applyAlignment="1">
      <alignment horizontal="left" vertical="center" wrapText="1"/>
    </xf>
    <xf numFmtId="0" fontId="15" fillId="0" borderId="9" xfId="36" applyFont="1" applyFill="1" applyBorder="1" applyAlignment="1">
      <alignment horizontal="center" vertical="center"/>
    </xf>
    <xf numFmtId="0" fontId="6" fillId="0" borderId="4" xfId="13" applyFont="1" applyFill="1" applyBorder="1" applyAlignment="1">
      <alignment vertical="top" wrapText="1"/>
    </xf>
    <xf numFmtId="0" fontId="6" fillId="0" borderId="2" xfId="29" applyFont="1" applyFill="1" applyBorder="1" applyAlignment="1">
      <alignment horizontal="left" vertical="top"/>
    </xf>
    <xf numFmtId="0" fontId="6" fillId="0" borderId="2" xfId="13" applyFont="1" applyFill="1" applyBorder="1" applyAlignment="1">
      <alignment horizontal="left" vertical="top" wrapText="1"/>
    </xf>
    <xf numFmtId="0" fontId="6" fillId="0" borderId="2" xfId="14" applyFont="1" applyFill="1" applyBorder="1" applyAlignment="1">
      <alignment horizontal="left" vertical="top" wrapText="1"/>
    </xf>
    <xf numFmtId="0" fontId="6" fillId="0" borderId="11" xfId="14" applyFont="1" applyFill="1" applyBorder="1" applyAlignment="1">
      <alignment horizontal="left" vertical="top" wrapText="1"/>
    </xf>
    <xf numFmtId="0" fontId="6" fillId="0" borderId="2" xfId="21" applyFont="1" applyFill="1" applyBorder="1" applyAlignment="1">
      <alignment horizontal="left" vertical="center" wrapText="1"/>
    </xf>
    <xf numFmtId="0" fontId="6" fillId="0" borderId="2" xfId="22" applyFont="1" applyFill="1" applyBorder="1" applyAlignment="1">
      <alignment horizontal="left" vertical="top" wrapText="1"/>
    </xf>
    <xf numFmtId="0" fontId="6" fillId="0" borderId="2" xfId="23" applyFont="1" applyFill="1" applyBorder="1" applyAlignment="1">
      <alignment horizontal="left" vertical="top" wrapText="1"/>
    </xf>
    <xf numFmtId="0" fontId="6" fillId="0" borderId="11" xfId="23" applyFont="1" applyFill="1" applyBorder="1" applyAlignment="1">
      <alignment horizontal="left" vertical="top" wrapText="1"/>
    </xf>
    <xf numFmtId="0" fontId="4" fillId="0" borderId="9" xfId="36" applyFont="1" applyFill="1" applyBorder="1" applyAlignment="1">
      <alignment horizontal="center" vertical="center" wrapText="1"/>
    </xf>
    <xf numFmtId="0" fontId="6" fillId="0" borderId="4" xfId="21" applyFont="1" applyFill="1" applyBorder="1" applyAlignment="1">
      <alignment horizontal="left" vertical="center" wrapText="1"/>
    </xf>
    <xf numFmtId="0" fontId="6" fillId="0" borderId="11" xfId="21" applyFont="1" applyFill="1" applyBorder="1" applyAlignment="1">
      <alignment horizontal="left" vertical="center" wrapText="1"/>
    </xf>
    <xf numFmtId="0" fontId="4" fillId="0" borderId="9" xfId="30" applyFont="1" applyFill="1" applyBorder="1" applyAlignment="1">
      <alignment horizontal="center" vertical="center"/>
    </xf>
    <xf numFmtId="0" fontId="6" fillId="0" borderId="44" xfId="30" applyFont="1" applyFill="1" applyBorder="1" applyAlignment="1">
      <alignment horizontal="left" vertical="top" wrapText="1"/>
    </xf>
    <xf numFmtId="0" fontId="6" fillId="0" borderId="4" xfId="17" applyFont="1" applyFill="1" applyBorder="1" applyAlignment="1">
      <alignment horizontal="left" vertical="top" wrapText="1"/>
    </xf>
    <xf numFmtId="0" fontId="6" fillId="0" borderId="2" xfId="18" applyFont="1" applyFill="1" applyBorder="1" applyAlignment="1">
      <alignment horizontal="left" vertical="top" wrapText="1"/>
    </xf>
    <xf numFmtId="0" fontId="6" fillId="0" borderId="2" xfId="12" applyFont="1" applyFill="1" applyBorder="1" applyAlignment="1">
      <alignment horizontal="left" vertical="top" wrapText="1"/>
    </xf>
    <xf numFmtId="0" fontId="6" fillId="5" borderId="2" xfId="19" applyFont="1" applyFill="1" applyBorder="1" applyAlignment="1">
      <alignment horizontal="justify" vertical="top" wrapText="1"/>
    </xf>
    <xf numFmtId="0" fontId="6" fillId="0" borderId="2" xfId="19" applyFont="1" applyFill="1" applyBorder="1" applyAlignment="1">
      <alignment horizontal="left" vertical="top" wrapText="1"/>
    </xf>
    <xf numFmtId="0" fontId="6" fillId="0" borderId="11" xfId="12" applyFont="1" applyFill="1" applyBorder="1" applyAlignment="1">
      <alignment horizontal="left" vertical="center" wrapText="1"/>
    </xf>
    <xf numFmtId="0" fontId="4" fillId="0" borderId="9" xfId="12" applyFont="1" applyFill="1" applyBorder="1" applyAlignment="1">
      <alignment horizontal="center" vertical="center" wrapText="1"/>
    </xf>
    <xf numFmtId="0" fontId="6" fillId="0" borderId="4" xfId="12" applyFont="1" applyFill="1" applyBorder="1" applyAlignment="1">
      <alignment vertical="center" wrapText="1"/>
    </xf>
    <xf numFmtId="0" fontId="6" fillId="0" borderId="2" xfId="12" applyFont="1" applyFill="1" applyBorder="1" applyAlignment="1">
      <alignment horizontal="left" vertical="center" wrapText="1"/>
    </xf>
    <xf numFmtId="0" fontId="6" fillId="0" borderId="2" xfId="12" applyFont="1" applyFill="1" applyBorder="1" applyAlignment="1">
      <alignment vertical="center" wrapText="1"/>
    </xf>
    <xf numFmtId="0" fontId="4" fillId="0" borderId="9" xfId="29" applyFont="1" applyFill="1" applyBorder="1" applyAlignment="1">
      <alignment horizontal="center" vertical="center" wrapText="1"/>
    </xf>
    <xf numFmtId="0" fontId="6" fillId="0" borderId="11" xfId="13" applyFont="1" applyFill="1" applyBorder="1" applyAlignment="1">
      <alignment horizontal="left" vertical="top" wrapText="1"/>
    </xf>
    <xf numFmtId="0" fontId="6" fillId="0" borderId="11" xfId="29" applyFont="1" applyFill="1" applyBorder="1" applyAlignment="1">
      <alignment horizontal="left" vertical="center" wrapText="1"/>
    </xf>
    <xf numFmtId="4" fontId="7" fillId="0" borderId="2" xfId="27" applyNumberFormat="1" applyFont="1" applyFill="1" applyBorder="1" applyAlignment="1">
      <alignment horizontal="right"/>
    </xf>
    <xf numFmtId="4" fontId="7" fillId="0" borderId="2" xfId="27" applyNumberFormat="1" applyFont="1" applyFill="1" applyBorder="1" applyAlignment="1">
      <alignment horizontal="right" vertical="top"/>
    </xf>
    <xf numFmtId="4" fontId="5" fillId="3" borderId="9" xfId="0" applyNumberFormat="1" applyFont="1" applyFill="1" applyBorder="1" applyAlignment="1">
      <alignment horizontal="right"/>
    </xf>
    <xf numFmtId="2" fontId="18" fillId="5" borderId="29" xfId="0" applyNumberFormat="1" applyFont="1" applyFill="1" applyBorder="1" applyAlignment="1">
      <alignment horizontal="center" vertical="center"/>
    </xf>
    <xf numFmtId="0" fontId="6" fillId="0" borderId="2" xfId="27" applyNumberFormat="1" applyFont="1" applyFill="1" applyBorder="1" applyAlignment="1">
      <alignment horizontal="center" vertical="center" wrapText="1"/>
    </xf>
    <xf numFmtId="0" fontId="6" fillId="0" borderId="85" xfId="27" applyNumberFormat="1" applyFont="1" applyFill="1" applyBorder="1" applyAlignment="1">
      <alignment horizontal="center" vertical="center"/>
    </xf>
    <xf numFmtId="0" fontId="6" fillId="0" borderId="59" xfId="27" applyNumberFormat="1" applyFont="1" applyFill="1" applyBorder="1" applyAlignment="1">
      <alignment horizontal="center" vertical="center" wrapText="1"/>
    </xf>
    <xf numFmtId="0" fontId="4" fillId="3" borderId="65" xfId="0" applyNumberFormat="1" applyFont="1" applyFill="1" applyBorder="1" applyAlignment="1">
      <alignment vertical="top"/>
    </xf>
    <xf numFmtId="0" fontId="7" fillId="6" borderId="87" xfId="0" applyNumberFormat="1" applyFont="1" applyFill="1" applyBorder="1" applyAlignment="1">
      <alignment horizontal="center" vertical="center" wrapText="1"/>
    </xf>
    <xf numFmtId="0" fontId="18" fillId="0" borderId="29" xfId="0" applyNumberFormat="1" applyFont="1" applyFill="1" applyBorder="1" applyAlignment="1">
      <alignment horizontal="center" vertical="center"/>
    </xf>
    <xf numFmtId="0" fontId="4" fillId="0" borderId="9" xfId="0" applyNumberFormat="1" applyFont="1" applyFill="1" applyBorder="1" applyAlignment="1">
      <alignment horizontal="center" vertical="center" wrapText="1"/>
    </xf>
    <xf numFmtId="0" fontId="6" fillId="0" borderId="59" xfId="0" applyNumberFormat="1" applyFont="1" applyFill="1" applyBorder="1" applyAlignment="1">
      <alignment horizontal="center" vertical="center" wrapText="1"/>
    </xf>
    <xf numFmtId="0" fontId="6" fillId="0" borderId="34" xfId="0" applyNumberFormat="1" applyFont="1" applyFill="1" applyBorder="1" applyAlignment="1">
      <alignment horizontal="center" vertical="center" wrapText="1"/>
    </xf>
    <xf numFmtId="0" fontId="7" fillId="0" borderId="16" xfId="0" applyNumberFormat="1" applyFont="1" applyFill="1" applyBorder="1" applyAlignment="1">
      <alignment horizontal="center" vertical="center"/>
    </xf>
    <xf numFmtId="0" fontId="6" fillId="0" borderId="34" xfId="0" applyNumberFormat="1" applyFont="1" applyFill="1" applyBorder="1" applyAlignment="1">
      <alignment horizontal="center" vertical="center"/>
    </xf>
    <xf numFmtId="0" fontId="7" fillId="0" borderId="30" xfId="0" applyNumberFormat="1" applyFont="1" applyFill="1" applyBorder="1" applyAlignment="1">
      <alignment horizontal="center" vertical="top"/>
    </xf>
    <xf numFmtId="0" fontId="4" fillId="0" borderId="16" xfId="27" applyNumberFormat="1" applyFont="1" applyFill="1" applyBorder="1" applyAlignment="1">
      <alignment horizontal="center" vertical="center" wrapText="1"/>
    </xf>
    <xf numFmtId="0" fontId="7" fillId="0" borderId="52" xfId="27" applyNumberFormat="1" applyFont="1" applyFill="1" applyBorder="1" applyAlignment="1">
      <alignment horizontal="center" vertical="center" wrapText="1"/>
    </xf>
    <xf numFmtId="0" fontId="7" fillId="0" borderId="16" xfId="27" applyNumberFormat="1" applyFont="1" applyFill="1" applyBorder="1" applyAlignment="1">
      <alignment horizontal="center" vertical="center"/>
    </xf>
    <xf numFmtId="0" fontId="4" fillId="0" borderId="29" xfId="27" applyNumberFormat="1" applyFont="1" applyFill="1" applyBorder="1" applyAlignment="1">
      <alignment horizontal="center" vertical="center" wrapText="1"/>
    </xf>
    <xf numFmtId="0" fontId="7" fillId="0" borderId="34" xfId="27" applyNumberFormat="1" applyFont="1" applyFill="1" applyBorder="1" applyAlignment="1">
      <alignment horizontal="center" vertical="top"/>
    </xf>
    <xf numFmtId="0" fontId="6" fillId="0" borderId="34" xfId="27" applyNumberFormat="1" applyFont="1" applyFill="1" applyBorder="1" applyAlignment="1">
      <alignment horizontal="center" vertical="center" wrapText="1"/>
    </xf>
    <xf numFmtId="0" fontId="6" fillId="0" borderId="21" xfId="27" applyNumberFormat="1" applyFont="1" applyFill="1" applyBorder="1" applyAlignment="1">
      <alignment horizontal="center" vertical="center" wrapText="1"/>
    </xf>
    <xf numFmtId="0" fontId="6" fillId="0" borderId="8" xfId="0" applyNumberFormat="1" applyFont="1" applyFill="1" applyBorder="1" applyAlignment="1">
      <alignment horizontal="center" vertical="center" wrapText="1"/>
    </xf>
    <xf numFmtId="0" fontId="6" fillId="0" borderId="34" xfId="27" applyNumberFormat="1" applyFont="1" applyFill="1" applyBorder="1" applyAlignment="1">
      <alignment horizontal="center" vertical="center"/>
    </xf>
    <xf numFmtId="0" fontId="6" fillId="0" borderId="29" xfId="27" applyNumberFormat="1" applyFont="1" applyFill="1" applyBorder="1" applyAlignment="1">
      <alignment horizontal="center" vertical="center"/>
    </xf>
    <xf numFmtId="0" fontId="4" fillId="0" borderId="9" xfId="27" applyNumberFormat="1" applyFont="1" applyFill="1" applyBorder="1" applyAlignment="1">
      <alignment horizontal="center" vertical="center" wrapText="1"/>
    </xf>
    <xf numFmtId="0" fontId="6" fillId="0" borderId="59" xfId="27" applyNumberFormat="1" applyFont="1" applyFill="1" applyBorder="1" applyAlignment="1">
      <alignment horizontal="center" vertical="center"/>
    </xf>
    <xf numFmtId="0" fontId="5" fillId="0" borderId="29" xfId="27" applyNumberFormat="1" applyFont="1" applyFill="1" applyBorder="1" applyAlignment="1">
      <alignment horizontal="center" vertical="center"/>
    </xf>
    <xf numFmtId="0" fontId="7" fillId="0" borderId="34" xfId="27" applyNumberFormat="1" applyFont="1" applyFill="1" applyBorder="1" applyAlignment="1">
      <alignment horizontal="center" vertical="center"/>
    </xf>
    <xf numFmtId="0" fontId="7" fillId="0" borderId="17" xfId="27" applyNumberFormat="1" applyFont="1" applyFill="1" applyBorder="1" applyAlignment="1">
      <alignment horizontal="center" vertical="center"/>
    </xf>
    <xf numFmtId="0" fontId="4" fillId="0" borderId="0" xfId="0" applyNumberFormat="1" applyFont="1" applyFill="1" applyBorder="1" applyAlignment="1">
      <alignment horizontal="center" vertical="center"/>
    </xf>
    <xf numFmtId="0" fontId="7" fillId="0" borderId="38" xfId="27" applyNumberFormat="1" applyFont="1" applyFill="1" applyBorder="1" applyAlignment="1">
      <alignment horizontal="center" vertical="top"/>
    </xf>
    <xf numFmtId="0" fontId="7" fillId="0" borderId="9" xfId="27" applyNumberFormat="1" applyFont="1" applyFill="1" applyBorder="1" applyAlignment="1">
      <alignment horizontal="center" vertical="center"/>
    </xf>
    <xf numFmtId="0" fontId="6" fillId="0" borderId="0" xfId="0" applyNumberFormat="1" applyFont="1" applyFill="1" applyBorder="1"/>
    <xf numFmtId="0" fontId="6" fillId="0" borderId="65" xfId="27" applyNumberFormat="1" applyFont="1" applyFill="1" applyBorder="1" applyAlignment="1">
      <alignment horizontal="center" vertical="center" wrapText="1"/>
    </xf>
    <xf numFmtId="0" fontId="6" fillId="0" borderId="59" xfId="0" applyNumberFormat="1" applyFont="1" applyFill="1" applyBorder="1" applyAlignment="1">
      <alignment horizontal="center" vertical="center"/>
    </xf>
    <xf numFmtId="0" fontId="6" fillId="0" borderId="9" xfId="27" applyNumberFormat="1" applyFont="1" applyFill="1" applyBorder="1" applyAlignment="1">
      <alignment horizontal="center" vertical="center"/>
    </xf>
    <xf numFmtId="0" fontId="6" fillId="0" borderId="85" xfId="27" applyNumberFormat="1" applyFont="1" applyFill="1" applyBorder="1" applyAlignment="1">
      <alignment horizontal="center" vertical="center" wrapText="1"/>
    </xf>
    <xf numFmtId="0" fontId="7" fillId="0" borderId="0" xfId="27" applyNumberFormat="1" applyFont="1" applyFill="1" applyBorder="1" applyAlignment="1">
      <alignment horizontal="center" vertical="top"/>
    </xf>
    <xf numFmtId="0" fontId="7" fillId="0" borderId="3" xfId="27" applyNumberFormat="1" applyFont="1" applyFill="1" applyBorder="1" applyAlignment="1">
      <alignment vertical="center"/>
    </xf>
    <xf numFmtId="0" fontId="7" fillId="0" borderId="0" xfId="27" applyNumberFormat="1" applyFont="1" applyFill="1" applyBorder="1" applyAlignment="1">
      <alignment horizontal="center" vertical="center" wrapText="1"/>
    </xf>
    <xf numFmtId="0" fontId="7" fillId="0" borderId="0" xfId="27" applyNumberFormat="1" applyFont="1" applyFill="1" applyBorder="1" applyAlignment="1">
      <alignment vertical="top"/>
    </xf>
    <xf numFmtId="0" fontId="7" fillId="0" borderId="56" xfId="27" applyNumberFormat="1" applyFont="1" applyFill="1" applyBorder="1" applyAlignment="1">
      <alignment vertical="top"/>
    </xf>
    <xf numFmtId="0" fontId="7" fillId="0" borderId="58" xfId="27" applyNumberFormat="1" applyFont="1" applyFill="1" applyBorder="1" applyAlignment="1">
      <alignment vertical="top"/>
    </xf>
    <xf numFmtId="0" fontId="5" fillId="0" borderId="29" xfId="0" applyNumberFormat="1" applyFont="1" applyFill="1" applyBorder="1" applyAlignment="1">
      <alignment vertical="top"/>
    </xf>
    <xf numFmtId="0" fontId="6" fillId="0" borderId="9" xfId="27" applyNumberFormat="1" applyFont="1" applyFill="1" applyBorder="1" applyAlignment="1">
      <alignment vertical="top"/>
    </xf>
    <xf numFmtId="0" fontId="6" fillId="0" borderId="65" xfId="0" applyNumberFormat="1" applyFont="1" applyFill="1" applyBorder="1" applyAlignment="1">
      <alignment horizontal="center" vertical="center"/>
    </xf>
    <xf numFmtId="0" fontId="5" fillId="0" borderId="9" xfId="0" applyNumberFormat="1" applyFont="1" applyFill="1" applyBorder="1" applyAlignment="1">
      <alignment horizontal="center" vertical="center"/>
    </xf>
    <xf numFmtId="0" fontId="6" fillId="0" borderId="9" xfId="0" applyNumberFormat="1" applyFont="1" applyFill="1" applyBorder="1" applyAlignment="1">
      <alignment horizontal="center" vertical="center"/>
    </xf>
    <xf numFmtId="0" fontId="7" fillId="0" borderId="9" xfId="0" applyNumberFormat="1" applyFont="1" applyFill="1" applyBorder="1" applyAlignment="1">
      <alignment vertical="top"/>
    </xf>
    <xf numFmtId="0" fontId="6" fillId="0" borderId="11" xfId="27" applyNumberFormat="1" applyFont="1" applyFill="1" applyBorder="1" applyAlignment="1">
      <alignment horizontal="center" vertical="center"/>
    </xf>
    <xf numFmtId="0" fontId="4" fillId="0" borderId="9" xfId="0" applyNumberFormat="1" applyFont="1" applyFill="1" applyBorder="1" applyAlignment="1">
      <alignment horizontal="center" vertical="center"/>
    </xf>
    <xf numFmtId="0" fontId="4" fillId="0" borderId="29" xfId="27" applyNumberFormat="1" applyFont="1" applyFill="1" applyBorder="1" applyAlignment="1">
      <alignment vertical="top"/>
    </xf>
    <xf numFmtId="0" fontId="4" fillId="0" borderId="9" xfId="27" applyNumberFormat="1" applyFont="1" applyFill="1" applyBorder="1" applyAlignment="1">
      <alignment vertical="top"/>
    </xf>
    <xf numFmtId="0" fontId="4" fillId="0" borderId="9" xfId="0" applyNumberFormat="1" applyFont="1" applyFill="1" applyBorder="1" applyAlignment="1">
      <alignment vertical="top"/>
    </xf>
    <xf numFmtId="0" fontId="5" fillId="0" borderId="9" xfId="0" applyNumberFormat="1" applyFont="1" applyFill="1" applyBorder="1"/>
    <xf numFmtId="0" fontId="6" fillId="0" borderId="4" xfId="0" applyNumberFormat="1" applyFont="1" applyFill="1" applyBorder="1" applyAlignment="1">
      <alignment horizontal="center" vertical="center"/>
    </xf>
    <xf numFmtId="0" fontId="6" fillId="0" borderId="85" xfId="0" applyNumberFormat="1" applyFont="1" applyFill="1" applyBorder="1" applyAlignment="1">
      <alignment horizontal="center" vertical="center"/>
    </xf>
    <xf numFmtId="0" fontId="6" fillId="0" borderId="8" xfId="0" applyNumberFormat="1" applyFont="1" applyFill="1" applyBorder="1" applyAlignment="1">
      <alignment horizontal="center" vertical="center"/>
    </xf>
    <xf numFmtId="0" fontId="4" fillId="0" borderId="50" xfId="0" applyNumberFormat="1" applyFont="1" applyFill="1" applyBorder="1" applyAlignment="1">
      <alignment vertical="top"/>
    </xf>
    <xf numFmtId="0" fontId="6" fillId="0" borderId="21" xfId="0" applyNumberFormat="1" applyFont="1" applyFill="1" applyBorder="1" applyAlignment="1">
      <alignment horizontal="center" vertical="center"/>
    </xf>
    <xf numFmtId="0" fontId="6" fillId="0" borderId="11" xfId="0" applyNumberFormat="1" applyFont="1" applyFill="1" applyBorder="1" applyAlignment="1">
      <alignment horizontal="center" vertical="center"/>
    </xf>
    <xf numFmtId="0" fontId="6" fillId="0" borderId="30" xfId="0" applyNumberFormat="1" applyFont="1" applyFill="1" applyBorder="1" applyAlignment="1">
      <alignment horizontal="center" vertical="center"/>
    </xf>
    <xf numFmtId="0" fontId="6" fillId="0" borderId="16" xfId="0" applyNumberFormat="1" applyFont="1" applyFill="1" applyBorder="1" applyAlignment="1">
      <alignment horizontal="center" vertical="center"/>
    </xf>
    <xf numFmtId="0" fontId="4" fillId="0" borderId="16" xfId="0" applyNumberFormat="1" applyFont="1" applyFill="1" applyBorder="1" applyAlignment="1">
      <alignment horizontal="center" vertical="center"/>
    </xf>
    <xf numFmtId="0" fontId="4" fillId="0" borderId="16" xfId="0" applyNumberFormat="1" applyFont="1" applyFill="1" applyBorder="1" applyAlignment="1">
      <alignment vertical="top"/>
    </xf>
    <xf numFmtId="0" fontId="4" fillId="0" borderId="29" xfId="0" applyNumberFormat="1" applyFont="1" applyFill="1" applyBorder="1" applyAlignment="1">
      <alignment vertical="top"/>
    </xf>
    <xf numFmtId="0" fontId="6" fillId="0" borderId="29" xfId="0" applyNumberFormat="1" applyFont="1" applyFill="1" applyBorder="1" applyAlignment="1">
      <alignment horizontal="center" vertical="center"/>
    </xf>
    <xf numFmtId="0" fontId="6" fillId="0" borderId="2" xfId="0" applyNumberFormat="1" applyFont="1" applyFill="1" applyBorder="1" applyAlignment="1">
      <alignment horizontal="center" vertical="center"/>
    </xf>
    <xf numFmtId="0" fontId="4" fillId="0" borderId="0" xfId="0" applyNumberFormat="1" applyFont="1" applyFill="1" applyBorder="1" applyAlignment="1">
      <alignment vertical="top"/>
    </xf>
    <xf numFmtId="0" fontId="18" fillId="0" borderId="9" xfId="0" applyNumberFormat="1" applyFont="1" applyFill="1" applyBorder="1" applyAlignment="1">
      <alignment horizontal="center" vertical="center"/>
    </xf>
    <xf numFmtId="0" fontId="18" fillId="0" borderId="9" xfId="0" applyNumberFormat="1" applyFont="1" applyFill="1" applyBorder="1" applyAlignment="1">
      <alignment vertical="top"/>
    </xf>
    <xf numFmtId="0" fontId="25" fillId="0" borderId="9" xfId="10" applyNumberFormat="1" applyFont="1" applyFill="1" applyBorder="1" applyAlignment="1">
      <alignment horizontal="center" vertical="center"/>
    </xf>
    <xf numFmtId="0" fontId="6" fillId="0" borderId="0" xfId="0" applyNumberFormat="1" applyFont="1" applyFill="1" applyBorder="1" applyAlignment="1">
      <alignment horizontal="center" vertical="center"/>
    </xf>
    <xf numFmtId="0" fontId="6" fillId="0" borderId="47" xfId="0" applyNumberFormat="1" applyFont="1" applyFill="1" applyBorder="1" applyAlignment="1">
      <alignment horizontal="center" vertical="center"/>
    </xf>
    <xf numFmtId="0" fontId="6" fillId="0" borderId="52" xfId="0" applyNumberFormat="1" applyFont="1" applyFill="1" applyBorder="1" applyAlignment="1">
      <alignment horizontal="center" vertical="center"/>
    </xf>
    <xf numFmtId="0" fontId="6" fillId="0" borderId="3" xfId="0" applyNumberFormat="1" applyFont="1" applyFill="1" applyBorder="1" applyAlignment="1">
      <alignment horizontal="center" vertical="center"/>
    </xf>
    <xf numFmtId="0" fontId="6" fillId="0" borderId="54" xfId="0" applyNumberFormat="1" applyFont="1" applyFill="1" applyBorder="1" applyAlignment="1">
      <alignment horizontal="center" vertical="center"/>
    </xf>
    <xf numFmtId="0" fontId="6" fillId="0" borderId="56" xfId="0" applyNumberFormat="1" applyFont="1" applyFill="1" applyBorder="1" applyAlignment="1">
      <alignment horizontal="center" vertical="center"/>
    </xf>
    <xf numFmtId="0" fontId="6" fillId="0" borderId="38" xfId="0" applyNumberFormat="1" applyFont="1" applyFill="1" applyBorder="1" applyAlignment="1">
      <alignment horizontal="center" vertical="center"/>
    </xf>
    <xf numFmtId="0" fontId="6" fillId="0" borderId="9" xfId="0" applyNumberFormat="1" applyFont="1" applyFill="1" applyBorder="1"/>
    <xf numFmtId="0" fontId="4" fillId="0" borderId="14" xfId="0" applyNumberFormat="1" applyFont="1" applyFill="1" applyBorder="1" applyAlignment="1">
      <alignment horizontal="center" vertical="center"/>
    </xf>
    <xf numFmtId="0" fontId="6" fillId="0" borderId="86" xfId="38" applyNumberFormat="1" applyFont="1" applyFill="1" applyBorder="1" applyAlignment="1">
      <alignment horizontal="center" vertical="center"/>
    </xf>
    <xf numFmtId="0" fontId="6" fillId="0" borderId="34" xfId="38" applyNumberFormat="1" applyFont="1" applyFill="1" applyBorder="1" applyAlignment="1">
      <alignment horizontal="center" vertical="center"/>
    </xf>
    <xf numFmtId="0" fontId="6" fillId="0" borderId="85" xfId="38" applyNumberFormat="1" applyFont="1" applyFill="1" applyBorder="1" applyAlignment="1">
      <alignment horizontal="center" vertical="center"/>
    </xf>
    <xf numFmtId="0" fontId="6" fillId="0" borderId="9" xfId="38" applyNumberFormat="1" applyFont="1" applyFill="1" applyBorder="1" applyAlignment="1">
      <alignment horizontal="center" vertical="center"/>
    </xf>
    <xf numFmtId="0" fontId="7" fillId="0" borderId="9" xfId="0" applyNumberFormat="1" applyFont="1" applyFill="1" applyBorder="1" applyAlignment="1">
      <alignment horizontal="center" vertical="center"/>
    </xf>
    <xf numFmtId="0" fontId="4" fillId="0" borderId="9" xfId="0" applyNumberFormat="1" applyFont="1" applyFill="1" applyBorder="1" applyAlignment="1">
      <alignment horizontal="center" wrapText="1"/>
    </xf>
    <xf numFmtId="0" fontId="4" fillId="0" borderId="30" xfId="0" applyNumberFormat="1" applyFont="1" applyFill="1" applyBorder="1" applyAlignment="1">
      <alignment horizontal="center" wrapText="1"/>
    </xf>
    <xf numFmtId="0" fontId="4" fillId="0" borderId="9" xfId="0" applyNumberFormat="1" applyFont="1" applyFill="1" applyBorder="1" applyAlignment="1">
      <alignment horizontal="center" vertical="top" wrapText="1"/>
    </xf>
    <xf numFmtId="0" fontId="4" fillId="0" borderId="9" xfId="11" applyNumberFormat="1" applyFont="1" applyFill="1" applyBorder="1" applyAlignment="1">
      <alignment horizontal="center" vertical="center" wrapText="1"/>
    </xf>
    <xf numFmtId="0" fontId="4" fillId="0" borderId="9" xfId="0" applyNumberFormat="1" applyFont="1" applyFill="1" applyBorder="1" applyAlignment="1">
      <alignment horizontal="center" vertical="top"/>
    </xf>
    <xf numFmtId="0" fontId="4" fillId="0" borderId="30" xfId="0" applyNumberFormat="1" applyFont="1" applyFill="1" applyBorder="1" applyAlignment="1">
      <alignment vertical="top"/>
    </xf>
    <xf numFmtId="0" fontId="6" fillId="0" borderId="2" xfId="0" applyNumberFormat="1" applyFont="1" applyBorder="1" applyAlignment="1">
      <alignment horizontal="center"/>
    </xf>
    <xf numFmtId="0" fontId="6" fillId="0" borderId="59" xfId="0" applyNumberFormat="1" applyFont="1" applyFill="1" applyBorder="1" applyAlignment="1"/>
    <xf numFmtId="0" fontId="7" fillId="0" borderId="47" xfId="0" applyNumberFormat="1" applyFont="1" applyFill="1" applyBorder="1" applyAlignment="1">
      <alignment vertical="top"/>
    </xf>
    <xf numFmtId="0" fontId="0" fillId="0" borderId="9" xfId="0" applyNumberFormat="1" applyBorder="1" applyAlignment="1">
      <alignment horizontal="center" vertical="center"/>
    </xf>
    <xf numFmtId="0" fontId="6" fillId="0" borderId="86" xfId="0" applyNumberFormat="1" applyFont="1" applyFill="1" applyBorder="1" applyAlignment="1">
      <alignment horizontal="center" vertical="center"/>
    </xf>
    <xf numFmtId="0" fontId="6" fillId="0" borderId="6" xfId="0" applyNumberFormat="1" applyFont="1" applyFill="1" applyBorder="1" applyAlignment="1">
      <alignment horizontal="center" vertical="center"/>
    </xf>
    <xf numFmtId="0" fontId="6" fillId="0" borderId="87" xfId="0" applyNumberFormat="1" applyFont="1" applyFill="1" applyBorder="1" applyAlignment="1">
      <alignment horizontal="center" vertical="center"/>
    </xf>
    <xf numFmtId="0" fontId="6" fillId="0" borderId="92" xfId="0" applyNumberFormat="1" applyFont="1" applyBorder="1" applyAlignment="1">
      <alignment horizontal="center" vertical="center"/>
    </xf>
    <xf numFmtId="0" fontId="4" fillId="0" borderId="59" xfId="0" applyNumberFormat="1" applyFont="1" applyFill="1" applyBorder="1" applyAlignment="1">
      <alignment horizontal="center" vertical="center"/>
    </xf>
    <xf numFmtId="0" fontId="4" fillId="0" borderId="34" xfId="0" applyNumberFormat="1" applyFont="1" applyFill="1" applyBorder="1" applyAlignment="1">
      <alignment horizontal="center" vertical="center"/>
    </xf>
    <xf numFmtId="0" fontId="4" fillId="0" borderId="38" xfId="0" applyNumberFormat="1" applyFont="1" applyFill="1" applyBorder="1" applyAlignment="1">
      <alignment horizontal="center" vertical="center"/>
    </xf>
    <xf numFmtId="0" fontId="4" fillId="0" borderId="87" xfId="0" applyNumberFormat="1" applyFont="1" applyFill="1" applyBorder="1" applyAlignment="1">
      <alignment horizontal="center" vertical="center"/>
    </xf>
    <xf numFmtId="0" fontId="4" fillId="0" borderId="65" xfId="0" applyNumberFormat="1" applyFont="1" applyFill="1" applyBorder="1" applyAlignment="1">
      <alignment vertical="top"/>
    </xf>
    <xf numFmtId="0" fontId="4" fillId="0" borderId="29" xfId="0" applyNumberFormat="1" applyFont="1" applyFill="1" applyBorder="1" applyAlignment="1">
      <alignment horizontal="center" vertical="center"/>
    </xf>
    <xf numFmtId="0" fontId="18" fillId="3" borderId="0" xfId="0" applyNumberFormat="1" applyFont="1" applyFill="1" applyBorder="1" applyAlignment="1">
      <alignment horizontal="right" vertical="top"/>
    </xf>
    <xf numFmtId="0" fontId="39" fillId="0" borderId="0" xfId="0" applyNumberFormat="1" applyFont="1" applyBorder="1" applyAlignment="1">
      <alignment horizontal="center" vertical="center"/>
    </xf>
    <xf numFmtId="0" fontId="4" fillId="3" borderId="0" xfId="0" applyNumberFormat="1" applyFont="1" applyFill="1" applyBorder="1" applyAlignment="1">
      <alignment vertical="top"/>
    </xf>
    <xf numFmtId="0" fontId="4" fillId="3" borderId="2" xfId="0" applyNumberFormat="1" applyFont="1" applyFill="1" applyBorder="1" applyAlignment="1">
      <alignment vertical="top"/>
    </xf>
    <xf numFmtId="49" fontId="6" fillId="0" borderId="34" xfId="27" applyNumberFormat="1" applyFont="1" applyFill="1" applyBorder="1" applyAlignment="1">
      <alignment horizontal="center" vertical="center" wrapText="1"/>
    </xf>
    <xf numFmtId="49" fontId="4" fillId="0" borderId="9" xfId="0" applyNumberFormat="1" applyFont="1" applyFill="1" applyBorder="1" applyAlignment="1">
      <alignment horizontal="center" vertical="center" wrapText="1"/>
    </xf>
    <xf numFmtId="0" fontId="6" fillId="0" borderId="59" xfId="0" applyNumberFormat="1" applyFont="1" applyFill="1" applyBorder="1" applyAlignment="1">
      <alignment horizontal="left" vertical="center" wrapText="1"/>
    </xf>
    <xf numFmtId="0" fontId="6" fillId="0" borderId="21" xfId="11" applyFont="1" applyFill="1" applyBorder="1" applyAlignment="1">
      <alignment horizontal="center" vertical="center" wrapText="1"/>
    </xf>
    <xf numFmtId="0" fontId="6" fillId="0" borderId="2" xfId="11" applyFont="1" applyFill="1" applyBorder="1" applyAlignment="1">
      <alignment horizontal="center" vertical="center" wrapText="1"/>
    </xf>
    <xf numFmtId="0" fontId="6" fillId="0" borderId="2" xfId="0" applyNumberFormat="1" applyFont="1" applyFill="1" applyBorder="1" applyAlignment="1">
      <alignment horizontal="center" vertical="center"/>
    </xf>
    <xf numFmtId="0" fontId="5" fillId="0" borderId="0" xfId="0" applyFont="1" applyFill="1" applyBorder="1"/>
    <xf numFmtId="0" fontId="6" fillId="0" borderId="5" xfId="0" applyNumberFormat="1" applyFont="1" applyFill="1" applyBorder="1" applyAlignment="1">
      <alignment horizontal="center" vertical="center"/>
    </xf>
    <xf numFmtId="0" fontId="6" fillId="5" borderId="59" xfId="0" applyNumberFormat="1" applyFont="1" applyFill="1" applyBorder="1" applyAlignment="1">
      <alignment horizontal="left" vertical="center" wrapText="1"/>
    </xf>
    <xf numFmtId="0" fontId="6" fillId="0" borderId="5" xfId="0" applyNumberFormat="1" applyFont="1" applyFill="1" applyBorder="1" applyAlignment="1">
      <alignment horizontal="center" vertical="center"/>
    </xf>
    <xf numFmtId="0" fontId="6" fillId="0" borderId="0" xfId="11" applyFont="1" applyFill="1" applyBorder="1" applyAlignment="1">
      <alignment horizontal="left" vertical="top" wrapText="1" shrinkToFit="1"/>
    </xf>
    <xf numFmtId="0" fontId="6" fillId="0" borderId="0" xfId="11" applyFont="1" applyFill="1" applyBorder="1" applyAlignment="1">
      <alignment horizontal="left" vertical="center" wrapText="1" shrinkToFit="1"/>
    </xf>
    <xf numFmtId="4" fontId="6" fillId="0" borderId="34" xfId="35" applyNumberFormat="1" applyFont="1" applyFill="1" applyBorder="1" applyAlignment="1">
      <alignment horizontal="left" vertical="top" wrapText="1"/>
    </xf>
    <xf numFmtId="0" fontId="6" fillId="0" borderId="0" xfId="0" applyFont="1" applyFill="1" applyBorder="1" applyAlignment="1">
      <alignment horizontal="left" vertical="center" wrapText="1"/>
    </xf>
    <xf numFmtId="0" fontId="6" fillId="0" borderId="21" xfId="0" applyNumberFormat="1" applyFont="1" applyFill="1" applyBorder="1" applyAlignment="1">
      <alignment horizontal="center" vertical="center"/>
    </xf>
    <xf numFmtId="0" fontId="6" fillId="0" borderId="31" xfId="0" applyNumberFormat="1" applyFont="1" applyFill="1" applyBorder="1" applyAlignment="1">
      <alignment horizontal="center" vertical="center" wrapText="1"/>
    </xf>
    <xf numFmtId="0" fontId="6" fillId="0" borderId="22" xfId="0" applyFont="1" applyFill="1" applyBorder="1" applyAlignment="1">
      <alignment horizontal="center" vertical="center"/>
    </xf>
    <xf numFmtId="1" fontId="6" fillId="0" borderId="24" xfId="0" applyNumberFormat="1" applyFont="1" applyFill="1" applyBorder="1" applyAlignment="1">
      <alignment horizontal="center" vertical="center"/>
    </xf>
    <xf numFmtId="0" fontId="6" fillId="0" borderId="8" xfId="11" applyFont="1" applyFill="1" applyBorder="1" applyAlignment="1">
      <alignment horizontal="left" vertical="top" wrapText="1"/>
    </xf>
    <xf numFmtId="0" fontId="6" fillId="0" borderId="5" xfId="11" applyFont="1" applyFill="1" applyBorder="1" applyAlignment="1">
      <alignment horizontal="left" vertical="center" wrapText="1"/>
    </xf>
    <xf numFmtId="0" fontId="5" fillId="7" borderId="0" xfId="0" applyFont="1" applyFill="1" applyBorder="1"/>
    <xf numFmtId="0" fontId="6" fillId="0" borderId="0"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56" xfId="0" applyNumberFormat="1" applyFont="1" applyFill="1" applyBorder="1" applyAlignment="1">
      <alignment horizontal="center" vertical="center" wrapText="1"/>
    </xf>
    <xf numFmtId="0" fontId="6" fillId="0" borderId="42" xfId="0" applyFont="1" applyFill="1" applyBorder="1" applyAlignment="1">
      <alignment horizontal="center" vertical="center"/>
    </xf>
    <xf numFmtId="0" fontId="23" fillId="0" borderId="4" xfId="10" applyFont="1" applyFill="1" applyBorder="1" applyAlignment="1">
      <alignment horizontal="center" wrapText="1"/>
    </xf>
    <xf numFmtId="0" fontId="23" fillId="0" borderId="4" xfId="10" applyFont="1" applyFill="1" applyBorder="1" applyAlignment="1">
      <alignment horizontal="center"/>
    </xf>
    <xf numFmtId="4" fontId="22" fillId="0" borderId="4" xfId="0" applyNumberFormat="1" applyFont="1" applyBorder="1" applyAlignment="1">
      <alignment horizontal="center"/>
    </xf>
    <xf numFmtId="0" fontId="6"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justify" vertical="top" wrapText="1"/>
    </xf>
    <xf numFmtId="0" fontId="6" fillId="0" borderId="4" xfId="0" applyFont="1" applyFill="1" applyBorder="1" applyAlignment="1">
      <alignment horizontal="center" vertical="center" wrapText="1"/>
    </xf>
    <xf numFmtId="0" fontId="6" fillId="0" borderId="34" xfId="38"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0" fillId="0" borderId="13" xfId="0" applyBorder="1" applyAlignment="1"/>
    <xf numFmtId="0" fontId="7" fillId="0" borderId="0" xfId="27" applyFont="1" applyFill="1" applyBorder="1" applyAlignment="1">
      <alignment horizontal="center" vertical="top" wrapText="1"/>
    </xf>
    <xf numFmtId="0" fontId="15" fillId="0" borderId="13" xfId="11" applyFont="1" applyFill="1" applyBorder="1" applyAlignment="1">
      <alignment horizontal="center"/>
    </xf>
    <xf numFmtId="0" fontId="4" fillId="0" borderId="51" xfId="11" applyFont="1" applyFill="1" applyBorder="1" applyAlignment="1">
      <alignment horizontal="center"/>
    </xf>
    <xf numFmtId="0" fontId="15" fillId="0" borderId="9" xfId="11" applyFont="1" applyFill="1" applyBorder="1" applyAlignment="1">
      <alignment horizontal="center"/>
    </xf>
    <xf numFmtId="0" fontId="6" fillId="0" borderId="112" xfId="10" applyFont="1" applyFill="1" applyBorder="1" applyAlignment="1">
      <alignment horizontal="justify" vertical="top" wrapText="1"/>
    </xf>
    <xf numFmtId="0" fontId="6" fillId="0" borderId="5" xfId="10" applyFont="1" applyFill="1" applyBorder="1" applyAlignment="1">
      <alignment horizontal="justify" vertical="top" wrapText="1"/>
    </xf>
    <xf numFmtId="0" fontId="6" fillId="0" borderId="5" xfId="27" applyNumberFormat="1" applyFont="1" applyFill="1" applyBorder="1" applyAlignment="1">
      <alignment horizontal="center" vertical="center" wrapText="1"/>
    </xf>
    <xf numFmtId="49" fontId="6" fillId="0" borderId="59" xfId="0" applyNumberFormat="1" applyFont="1" applyFill="1" applyBorder="1" applyAlignment="1">
      <alignment horizontal="center" vertical="center" wrapText="1"/>
    </xf>
    <xf numFmtId="0" fontId="6" fillId="0" borderId="7" xfId="0" applyNumberFormat="1" applyFont="1" applyFill="1" applyBorder="1" applyAlignment="1">
      <alignment horizontal="center" vertical="center"/>
    </xf>
    <xf numFmtId="0" fontId="6" fillId="0" borderId="2" xfId="0" applyNumberFormat="1" applyFont="1" applyFill="1" applyBorder="1" applyAlignment="1">
      <alignment horizontal="center" vertical="center" wrapText="1"/>
    </xf>
    <xf numFmtId="0" fontId="6" fillId="0" borderId="5" xfId="36" applyFont="1" applyFill="1" applyBorder="1"/>
    <xf numFmtId="0" fontId="6" fillId="0" borderId="8" xfId="36" applyNumberFormat="1" applyFont="1" applyFill="1" applyBorder="1" applyAlignment="1">
      <alignment horizontal="justify" vertical="top" wrapText="1"/>
    </xf>
    <xf numFmtId="0" fontId="6" fillId="0" borderId="64" xfId="0" applyNumberFormat="1" applyFont="1" applyFill="1" applyBorder="1" applyAlignment="1">
      <alignment horizontal="center" vertical="center"/>
    </xf>
    <xf numFmtId="1" fontId="6" fillId="0" borderId="16" xfId="0" applyNumberFormat="1" applyFont="1" applyFill="1" applyBorder="1" applyAlignment="1">
      <alignment horizontal="center" vertical="center" wrapText="1"/>
    </xf>
    <xf numFmtId="2" fontId="18" fillId="5" borderId="46" xfId="0" applyNumberFormat="1" applyFont="1" applyFill="1" applyBorder="1" applyAlignment="1">
      <alignment horizontal="center" vertical="center"/>
    </xf>
    <xf numFmtId="2" fontId="18" fillId="5" borderId="18" xfId="0" applyNumberFormat="1" applyFont="1" applyFill="1" applyBorder="1" applyAlignment="1">
      <alignment horizontal="center" vertical="center"/>
    </xf>
    <xf numFmtId="0" fontId="7" fillId="0" borderId="2" xfId="0" applyNumberFormat="1" applyFont="1" applyFill="1" applyBorder="1" applyAlignment="1">
      <alignment horizontal="left" vertical="center" wrapText="1"/>
    </xf>
    <xf numFmtId="4" fontId="2" fillId="0" borderId="25" xfId="0" applyNumberFormat="1" applyFont="1" applyFill="1" applyBorder="1" applyAlignment="1">
      <alignment horizontal="right"/>
    </xf>
    <xf numFmtId="4" fontId="2" fillId="0" borderId="9" xfId="0" applyNumberFormat="1" applyFont="1" applyFill="1" applyBorder="1" applyAlignment="1">
      <alignment horizontal="right"/>
    </xf>
    <xf numFmtId="1" fontId="7" fillId="0" borderId="40" xfId="0" applyNumberFormat="1" applyFont="1" applyFill="1" applyBorder="1" applyAlignment="1">
      <alignment horizontal="center" vertical="top"/>
    </xf>
    <xf numFmtId="0" fontId="7" fillId="0" borderId="54" xfId="0" applyNumberFormat="1" applyFont="1" applyFill="1" applyBorder="1" applyAlignment="1">
      <alignment horizontal="center" vertical="top"/>
    </xf>
    <xf numFmtId="0" fontId="35" fillId="0" borderId="5" xfId="0" applyFont="1" applyFill="1" applyBorder="1" applyAlignment="1">
      <alignment horizontal="justify" vertical="center" wrapText="1"/>
    </xf>
    <xf numFmtId="0" fontId="6" fillId="0" borderId="54" xfId="0" applyFont="1" applyFill="1" applyBorder="1" applyAlignment="1">
      <alignment horizontal="center"/>
    </xf>
    <xf numFmtId="1" fontId="6" fillId="0" borderId="2" xfId="0" applyNumberFormat="1" applyFont="1" applyFill="1" applyBorder="1" applyAlignment="1">
      <alignment horizontal="center" vertical="center" wrapText="1"/>
    </xf>
    <xf numFmtId="1" fontId="6" fillId="0" borderId="2" xfId="27" applyNumberFormat="1" applyFont="1" applyFill="1" applyBorder="1" applyAlignment="1">
      <alignment horizontal="center" vertical="center" wrapText="1"/>
    </xf>
    <xf numFmtId="49" fontId="42" fillId="0" borderId="9" xfId="0" applyNumberFormat="1" applyFont="1" applyFill="1" applyBorder="1" applyAlignment="1">
      <alignment horizontal="center" vertical="center"/>
    </xf>
    <xf numFmtId="4" fontId="7" fillId="0" borderId="105" xfId="27" applyNumberFormat="1" applyFont="1" applyFill="1" applyBorder="1" applyAlignment="1">
      <alignment horizontal="right"/>
    </xf>
    <xf numFmtId="4" fontId="7" fillId="0" borderId="106" xfId="27" applyNumberFormat="1" applyFont="1" applyFill="1" applyBorder="1" applyAlignment="1">
      <alignment horizontal="right"/>
    </xf>
    <xf numFmtId="4" fontId="7" fillId="0" borderId="9" xfId="0" applyNumberFormat="1" applyFont="1" applyFill="1" applyBorder="1" applyAlignment="1">
      <alignment horizontal="right"/>
    </xf>
    <xf numFmtId="0" fontId="0" fillId="0" borderId="11" xfId="28" applyFont="1" applyFill="1" applyBorder="1" applyAlignment="1">
      <alignment vertical="top" wrapText="1"/>
    </xf>
    <xf numFmtId="0" fontId="0" fillId="0" borderId="11" xfId="28" applyFont="1" applyFill="1" applyBorder="1" applyAlignment="1">
      <alignment horizontal="center"/>
    </xf>
    <xf numFmtId="0" fontId="6" fillId="0" borderId="29" xfId="0" applyFont="1" applyFill="1" applyBorder="1" applyAlignment="1">
      <alignment horizontal="center"/>
    </xf>
    <xf numFmtId="0" fontId="0" fillId="0" borderId="30" xfId="0" applyBorder="1" applyAlignment="1"/>
    <xf numFmtId="0" fontId="0" fillId="0" borderId="13" xfId="0" applyBorder="1" applyAlignment="1"/>
    <xf numFmtId="0" fontId="4" fillId="0" borderId="29" xfId="0" applyFont="1" applyFill="1" applyBorder="1" applyAlignment="1">
      <alignment horizontal="left" vertical="center" wrapText="1"/>
    </xf>
    <xf numFmtId="0" fontId="4" fillId="0" borderId="30"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29" xfId="0" applyFont="1" applyFill="1" applyBorder="1" applyAlignment="1">
      <alignment horizontal="center"/>
    </xf>
    <xf numFmtId="0" fontId="18" fillId="0" borderId="48" xfId="0" applyFont="1" applyFill="1" applyBorder="1" applyAlignment="1">
      <alignment horizontal="center" vertical="center" wrapText="1"/>
    </xf>
    <xf numFmtId="0" fontId="18" fillId="0" borderId="87" xfId="0" applyFont="1" applyFill="1" applyBorder="1" applyAlignment="1">
      <alignment horizontal="center" vertical="center" wrapText="1"/>
    </xf>
    <xf numFmtId="0" fontId="20" fillId="0" borderId="50" xfId="0" applyFont="1" applyFill="1" applyBorder="1" applyAlignment="1">
      <alignment wrapText="1"/>
    </xf>
    <xf numFmtId="0" fontId="20" fillId="0" borderId="49" xfId="0" applyFont="1" applyFill="1" applyBorder="1" applyAlignment="1">
      <alignment wrapText="1"/>
    </xf>
    <xf numFmtId="4" fontId="7" fillId="0" borderId="30" xfId="27" applyNumberFormat="1" applyFont="1" applyFill="1" applyBorder="1" applyAlignment="1">
      <alignment horizontal="right"/>
    </xf>
    <xf numFmtId="0" fontId="0" fillId="0" borderId="30" xfId="0" applyBorder="1" applyAlignment="1">
      <alignment horizontal="right"/>
    </xf>
    <xf numFmtId="0" fontId="0" fillId="0" borderId="13" xfId="0" applyBorder="1" applyAlignment="1">
      <alignment horizontal="right"/>
    </xf>
    <xf numFmtId="0" fontId="4" fillId="0" borderId="17" xfId="0" applyFont="1" applyFill="1" applyBorder="1" applyAlignment="1">
      <alignment horizontal="center"/>
    </xf>
    <xf numFmtId="0" fontId="0" fillId="0" borderId="46" xfId="0" applyBorder="1" applyAlignment="1"/>
    <xf numFmtId="0" fontId="0" fillId="0" borderId="18" xfId="0" applyBorder="1" applyAlignment="1"/>
    <xf numFmtId="0" fontId="6" fillId="0" borderId="17" xfId="0" applyFont="1" applyFill="1" applyBorder="1" applyAlignment="1">
      <alignment horizontal="center"/>
    </xf>
    <xf numFmtId="0" fontId="6" fillId="0" borderId="48" xfId="0" applyFont="1" applyFill="1" applyBorder="1" applyAlignment="1">
      <alignment horizontal="center"/>
    </xf>
    <xf numFmtId="0" fontId="0" fillId="0" borderId="50" xfId="0" applyBorder="1" applyAlignment="1"/>
    <xf numFmtId="0" fontId="0" fillId="0" borderId="49" xfId="0" applyBorder="1" applyAlignment="1"/>
    <xf numFmtId="4" fontId="6" fillId="0" borderId="29" xfId="0" applyNumberFormat="1" applyFont="1" applyFill="1" applyBorder="1" applyAlignment="1">
      <alignment horizontal="right"/>
    </xf>
    <xf numFmtId="4" fontId="6" fillId="0" borderId="51" xfId="0" applyNumberFormat="1" applyFont="1" applyFill="1" applyBorder="1" applyAlignment="1">
      <alignment horizontal="right"/>
    </xf>
    <xf numFmtId="0" fontId="0" fillId="0" borderId="52" xfId="0" applyBorder="1" applyAlignment="1"/>
    <xf numFmtId="0" fontId="0" fillId="0" borderId="53" xfId="0" applyBorder="1" applyAlignment="1"/>
    <xf numFmtId="0" fontId="4" fillId="0" borderId="81" xfId="0" applyFont="1" applyFill="1" applyBorder="1" applyAlignment="1">
      <alignment horizontal="center"/>
    </xf>
    <xf numFmtId="9" fontId="7" fillId="0" borderId="29" xfId="38" applyFont="1" applyFill="1" applyBorder="1" applyAlignment="1">
      <alignment horizontal="center"/>
    </xf>
    <xf numFmtId="0" fontId="7" fillId="0" borderId="29" xfId="0" applyFont="1" applyFill="1" applyBorder="1" applyAlignment="1">
      <alignment horizontal="center"/>
    </xf>
    <xf numFmtId="0" fontId="4" fillId="0" borderId="81" xfId="0" applyFont="1" applyFill="1" applyBorder="1" applyAlignment="1">
      <alignment horizontal="left" vertical="center" wrapText="1"/>
    </xf>
    <xf numFmtId="0" fontId="0" fillId="0" borderId="30" xfId="0" applyBorder="1" applyAlignment="1">
      <alignment horizontal="left"/>
    </xf>
    <xf numFmtId="0" fontId="0" fillId="0" borderId="13" xfId="0" applyBorder="1" applyAlignment="1">
      <alignment horizontal="left"/>
    </xf>
    <xf numFmtId="0" fontId="4" fillId="0" borderId="113" xfId="0" applyFont="1" applyFill="1" applyBorder="1" applyAlignment="1">
      <alignment horizontal="left" vertical="center" wrapText="1"/>
    </xf>
    <xf numFmtId="0" fontId="4" fillId="0" borderId="114" xfId="0" applyFont="1" applyFill="1" applyBorder="1" applyAlignment="1">
      <alignment horizontal="left" vertical="center" wrapText="1"/>
    </xf>
    <xf numFmtId="0" fontId="4" fillId="0" borderId="86"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56"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4" fillId="0" borderId="115" xfId="0" applyFont="1" applyFill="1" applyBorder="1" applyAlignment="1">
      <alignment horizontal="left" vertical="center" wrapText="1"/>
    </xf>
    <xf numFmtId="0" fontId="4" fillId="0" borderId="116" xfId="0" applyFont="1" applyFill="1" applyBorder="1" applyAlignment="1">
      <alignment horizontal="left" vertical="center" wrapText="1"/>
    </xf>
    <xf numFmtId="0" fontId="4" fillId="0" borderId="85" xfId="0" applyFont="1" applyFill="1" applyBorder="1" applyAlignment="1">
      <alignment horizontal="left" vertical="center" wrapText="1"/>
    </xf>
    <xf numFmtId="0" fontId="4" fillId="0" borderId="29" xfId="36" applyFont="1" applyFill="1" applyBorder="1" applyAlignment="1">
      <alignment horizontal="left" vertical="center"/>
    </xf>
    <xf numFmtId="0" fontId="4" fillId="0" borderId="30" xfId="36" applyFont="1" applyFill="1" applyBorder="1" applyAlignment="1">
      <alignment horizontal="left" vertical="center"/>
    </xf>
    <xf numFmtId="0" fontId="4" fillId="0" borderId="13" xfId="36" applyFont="1" applyFill="1" applyBorder="1" applyAlignment="1">
      <alignment horizontal="left" vertical="center"/>
    </xf>
    <xf numFmtId="0" fontId="4" fillId="0" borderId="29" xfId="0" applyFont="1" applyFill="1" applyBorder="1" applyAlignment="1">
      <alignment horizontal="center" vertical="center" wrapText="1"/>
    </xf>
    <xf numFmtId="0" fontId="4" fillId="0" borderId="30" xfId="0" applyFont="1" applyFill="1" applyBorder="1" applyAlignment="1">
      <alignment horizontal="center" vertical="center" wrapText="1"/>
    </xf>
    <xf numFmtId="1" fontId="6" fillId="0" borderId="23" xfId="0" applyNumberFormat="1" applyFont="1" applyFill="1" applyBorder="1" applyAlignment="1">
      <alignment horizontal="center" vertical="center"/>
    </xf>
    <xf numFmtId="0" fontId="6" fillId="0" borderId="24" xfId="0" applyFont="1" applyFill="1" applyBorder="1" applyAlignment="1">
      <alignment horizontal="center" vertical="center"/>
    </xf>
    <xf numFmtId="1" fontId="6" fillId="0" borderId="75" xfId="0" applyNumberFormat="1" applyFont="1" applyFill="1" applyBorder="1" applyAlignment="1">
      <alignment horizontal="center" vertical="center"/>
    </xf>
    <xf numFmtId="0" fontId="6" fillId="0" borderId="28" xfId="0" applyFont="1" applyFill="1" applyBorder="1" applyAlignment="1">
      <alignment horizontal="center" vertical="center"/>
    </xf>
    <xf numFmtId="0" fontId="6" fillId="0" borderId="28" xfId="0" applyFont="1" applyFill="1" applyBorder="1" applyAlignment="1"/>
    <xf numFmtId="0" fontId="6" fillId="0" borderId="23" xfId="0" applyFont="1" applyFill="1" applyBorder="1" applyAlignment="1">
      <alignment horizontal="center" vertical="center"/>
    </xf>
    <xf numFmtId="1" fontId="6" fillId="0" borderId="24" xfId="0" applyNumberFormat="1" applyFont="1" applyFill="1" applyBorder="1" applyAlignment="1">
      <alignment horizontal="center" vertical="center"/>
    </xf>
    <xf numFmtId="0" fontId="4" fillId="0" borderId="29" xfId="11" applyFont="1" applyFill="1" applyBorder="1" applyAlignment="1">
      <alignment horizontal="center" vertical="center"/>
    </xf>
    <xf numFmtId="0" fontId="4" fillId="0" borderId="30" xfId="11" applyFont="1" applyFill="1" applyBorder="1" applyAlignment="1">
      <alignment horizontal="center" vertical="center"/>
    </xf>
    <xf numFmtId="0" fontId="0" fillId="0" borderId="30" xfId="0" applyFill="1" applyBorder="1" applyAlignment="1"/>
    <xf numFmtId="0" fontId="0" fillId="0" borderId="13" xfId="0" applyFill="1" applyBorder="1" applyAlignment="1"/>
    <xf numFmtId="0" fontId="6" fillId="0" borderId="24" xfId="0" applyFont="1" applyFill="1" applyBorder="1" applyAlignment="1"/>
    <xf numFmtId="0" fontId="4" fillId="0" borderId="30" xfId="0" applyFont="1" applyFill="1" applyBorder="1" applyAlignment="1">
      <alignment horizontal="center"/>
    </xf>
    <xf numFmtId="0" fontId="0" fillId="0" borderId="87" xfId="0" applyBorder="1" applyAlignment="1"/>
    <xf numFmtId="0" fontId="4" fillId="0" borderId="51" xfId="11" applyFont="1" applyFill="1" applyBorder="1" applyAlignment="1">
      <alignment horizontal="right" vertical="center"/>
    </xf>
    <xf numFmtId="0" fontId="5" fillId="0" borderId="52" xfId="0" applyFont="1" applyBorder="1" applyAlignment="1">
      <alignment horizontal="right"/>
    </xf>
    <xf numFmtId="0" fontId="5" fillId="0" borderId="53" xfId="0" applyFont="1" applyBorder="1" applyAlignment="1">
      <alignment horizontal="right"/>
    </xf>
    <xf numFmtId="0" fontId="5" fillId="0" borderId="29" xfId="0" applyFont="1" applyFill="1" applyBorder="1" applyAlignment="1"/>
    <xf numFmtId="0" fontId="5" fillId="0" borderId="29" xfId="0" applyFont="1" applyFill="1" applyBorder="1" applyAlignment="1">
      <alignment horizontal="right"/>
    </xf>
    <xf numFmtId="165" fontId="32" fillId="0" borderId="29" xfId="27" applyNumberFormat="1" applyFont="1" applyFill="1" applyBorder="1" applyAlignment="1">
      <alignment horizontal="center" vertical="center" wrapText="1"/>
    </xf>
    <xf numFmtId="165" fontId="32" fillId="0" borderId="30" xfId="27" applyNumberFormat="1" applyFont="1" applyFill="1" applyBorder="1" applyAlignment="1">
      <alignment horizontal="center" vertical="center" wrapText="1"/>
    </xf>
    <xf numFmtId="0" fontId="19" fillId="0" borderId="30" xfId="0" applyFont="1" applyFill="1" applyBorder="1" applyAlignment="1">
      <alignment horizontal="center" vertical="center" wrapText="1"/>
    </xf>
    <xf numFmtId="0" fontId="19" fillId="0" borderId="13" xfId="0" applyFont="1" applyFill="1" applyBorder="1" applyAlignment="1">
      <alignment horizontal="center" vertical="center" wrapText="1"/>
    </xf>
    <xf numFmtId="1" fontId="6" fillId="0" borderId="28" xfId="0" applyNumberFormat="1" applyFont="1" applyFill="1" applyBorder="1" applyAlignment="1">
      <alignment horizontal="center" vertical="center"/>
    </xf>
    <xf numFmtId="0" fontId="4" fillId="0" borderId="51" xfId="0" applyFont="1" applyFill="1" applyBorder="1" applyAlignment="1">
      <alignment horizontal="center" vertical="center" wrapText="1"/>
    </xf>
    <xf numFmtId="0" fontId="4" fillId="0" borderId="52" xfId="0" applyFont="1" applyFill="1" applyBorder="1" applyAlignment="1">
      <alignment horizontal="center" vertical="center" wrapText="1"/>
    </xf>
    <xf numFmtId="0" fontId="6" fillId="0" borderId="52" xfId="0" applyFont="1" applyFill="1" applyBorder="1" applyAlignment="1">
      <alignment wrapText="1"/>
    </xf>
    <xf numFmtId="0" fontId="6" fillId="0" borderId="53" xfId="0" applyFont="1" applyFill="1" applyBorder="1" applyAlignment="1">
      <alignment wrapText="1"/>
    </xf>
    <xf numFmtId="0" fontId="13" fillId="0" borderId="29" xfId="35" applyFont="1" applyFill="1" applyBorder="1" applyAlignment="1">
      <alignment horizontal="center"/>
    </xf>
    <xf numFmtId="0" fontId="6" fillId="0" borderId="5" xfId="27" applyNumberFormat="1" applyFont="1" applyFill="1" applyBorder="1" applyAlignment="1">
      <alignment horizontal="center" vertical="center" wrapText="1"/>
    </xf>
    <xf numFmtId="0" fontId="0" fillId="0" borderId="8" xfId="0" applyNumberFormat="1" applyBorder="1" applyAlignment="1">
      <alignment vertical="center"/>
    </xf>
    <xf numFmtId="0" fontId="23" fillId="0" borderId="29" xfId="0" applyFont="1" applyFill="1" applyBorder="1" applyAlignment="1">
      <alignment horizontal="center"/>
    </xf>
    <xf numFmtId="0" fontId="26" fillId="0" borderId="29" xfId="10" applyFont="1" applyFill="1" applyBorder="1" applyAlignment="1">
      <alignment horizontal="left" vertical="center" wrapText="1"/>
    </xf>
    <xf numFmtId="0" fontId="26" fillId="0" borderId="30" xfId="10" applyFont="1" applyFill="1" applyBorder="1" applyAlignment="1">
      <alignment horizontal="left" vertical="center" wrapText="1"/>
    </xf>
    <xf numFmtId="0" fontId="27" fillId="0" borderId="30" xfId="0" applyFont="1" applyFill="1" applyBorder="1" applyAlignment="1">
      <alignment horizontal="left" vertical="center" wrapText="1"/>
    </xf>
    <xf numFmtId="0" fontId="27" fillId="0" borderId="13" xfId="0" applyFont="1" applyFill="1" applyBorder="1" applyAlignment="1">
      <alignment horizontal="left" vertical="center" wrapText="1"/>
    </xf>
    <xf numFmtId="0" fontId="6" fillId="0" borderId="81" xfId="0" applyFont="1" applyFill="1" applyBorder="1" applyAlignment="1">
      <alignment horizontal="center"/>
    </xf>
    <xf numFmtId="0" fontId="5" fillId="0" borderId="30" xfId="0" applyFont="1" applyFill="1" applyBorder="1" applyAlignment="1">
      <alignment wrapText="1"/>
    </xf>
    <xf numFmtId="0" fontId="5" fillId="0" borderId="13" xfId="0" applyFont="1" applyFill="1" applyBorder="1" applyAlignment="1">
      <alignment wrapText="1"/>
    </xf>
    <xf numFmtId="0" fontId="6" fillId="0" borderId="30" xfId="0" applyFont="1" applyFill="1" applyBorder="1" applyAlignment="1">
      <alignment wrapText="1"/>
    </xf>
    <xf numFmtId="0" fontId="6" fillId="0" borderId="13" xfId="0" applyFont="1" applyFill="1" applyBorder="1" applyAlignment="1">
      <alignment wrapText="1"/>
    </xf>
    <xf numFmtId="4" fontId="23" fillId="0" borderId="51" xfId="0" applyNumberFormat="1" applyFont="1" applyFill="1" applyBorder="1" applyAlignment="1">
      <alignment horizontal="right"/>
    </xf>
    <xf numFmtId="0" fontId="18" fillId="0" borderId="29" xfId="0" applyFont="1" applyFill="1" applyBorder="1" applyAlignment="1">
      <alignment horizontal="left" vertical="center" wrapText="1"/>
    </xf>
    <xf numFmtId="0" fontId="18" fillId="0" borderId="30" xfId="0" applyFont="1" applyFill="1" applyBorder="1" applyAlignment="1">
      <alignment horizontal="left" vertical="center" wrapText="1"/>
    </xf>
    <xf numFmtId="0" fontId="18" fillId="0" borderId="13" xfId="0" applyFont="1" applyFill="1" applyBorder="1" applyAlignment="1">
      <alignment horizontal="left" vertical="center" wrapText="1"/>
    </xf>
    <xf numFmtId="0" fontId="34" fillId="0" borderId="29" xfId="27" applyFont="1" applyFill="1" applyBorder="1" applyAlignment="1">
      <alignment horizontal="right" vertical="center"/>
    </xf>
    <xf numFmtId="0" fontId="34" fillId="0" borderId="30" xfId="27" applyFont="1" applyFill="1" applyBorder="1" applyAlignment="1">
      <alignment horizontal="right" vertical="center"/>
    </xf>
    <xf numFmtId="0" fontId="33" fillId="0" borderId="30" xfId="0" applyFont="1" applyFill="1" applyBorder="1" applyAlignment="1"/>
    <xf numFmtId="1" fontId="6" fillId="0" borderId="16" xfId="0" applyNumberFormat="1" applyFont="1" applyFill="1" applyBorder="1" applyAlignment="1">
      <alignment horizontal="center" vertical="center"/>
    </xf>
    <xf numFmtId="0" fontId="6" fillId="0" borderId="16" xfId="0" applyFont="1" applyFill="1" applyBorder="1" applyAlignment="1">
      <alignment horizontal="center" vertical="center"/>
    </xf>
    <xf numFmtId="0" fontId="6" fillId="0" borderId="45" xfId="0" applyFont="1" applyFill="1" applyBorder="1" applyAlignment="1">
      <alignment horizontal="center" vertical="center"/>
    </xf>
    <xf numFmtId="0" fontId="6" fillId="0" borderId="22" xfId="0" applyFont="1" applyFill="1" applyBorder="1" applyAlignment="1">
      <alignment horizontal="center" vertical="center"/>
    </xf>
    <xf numFmtId="0" fontId="18" fillId="0" borderId="29" xfId="11" applyFont="1" applyFill="1" applyBorder="1" applyAlignment="1">
      <alignment horizontal="center" vertical="center"/>
    </xf>
    <xf numFmtId="0" fontId="18" fillId="0" borderId="30" xfId="11" applyFont="1" applyFill="1" applyBorder="1" applyAlignment="1">
      <alignment horizontal="center" vertical="center"/>
    </xf>
    <xf numFmtId="0" fontId="6" fillId="0" borderId="30" xfId="0" applyFont="1" applyFill="1" applyBorder="1" applyAlignment="1"/>
    <xf numFmtId="0" fontId="6" fillId="0" borderId="13" xfId="0" applyFont="1" applyFill="1" applyBorder="1" applyAlignment="1"/>
    <xf numFmtId="4" fontId="23" fillId="0" borderId="29" xfId="0" applyNumberFormat="1" applyFont="1" applyFill="1" applyBorder="1" applyAlignment="1">
      <alignment horizontal="right"/>
    </xf>
    <xf numFmtId="165" fontId="18" fillId="0" borderId="33" xfId="27" applyNumberFormat="1" applyFont="1" applyFill="1" applyBorder="1" applyAlignment="1">
      <alignment horizontal="center"/>
    </xf>
    <xf numFmtId="165" fontId="18" fillId="0" borderId="56" xfId="27" applyNumberFormat="1" applyFont="1" applyFill="1" applyBorder="1" applyAlignment="1">
      <alignment horizontal="center"/>
    </xf>
    <xf numFmtId="0" fontId="4" fillId="0" borderId="29" xfId="0" applyFont="1" applyFill="1" applyBorder="1" applyAlignment="1">
      <alignment horizontal="center" vertical="center" wrapText="1" shrinkToFit="1"/>
    </xf>
    <xf numFmtId="0" fontId="4" fillId="0" borderId="30" xfId="0" applyFont="1" applyFill="1" applyBorder="1" applyAlignment="1">
      <alignment horizontal="center" vertical="center" wrapText="1" shrinkToFit="1"/>
    </xf>
    <xf numFmtId="1" fontId="6" fillId="0" borderId="22" xfId="27" applyNumberFormat="1" applyFont="1" applyFill="1" applyBorder="1" applyAlignment="1">
      <alignment horizontal="center" vertical="center" wrapText="1"/>
    </xf>
    <xf numFmtId="0" fontId="6" fillId="0" borderId="22" xfId="0" applyFont="1" applyFill="1" applyBorder="1" applyAlignment="1">
      <alignment horizontal="center" vertical="center" wrapText="1"/>
    </xf>
    <xf numFmtId="2" fontId="18" fillId="0" borderId="29" xfId="27" applyNumberFormat="1" applyFont="1" applyFill="1" applyBorder="1" applyAlignment="1">
      <alignment horizontal="center" vertical="center"/>
    </xf>
    <xf numFmtId="0" fontId="6" fillId="0" borderId="30" xfId="0" applyFont="1" applyFill="1" applyBorder="1" applyAlignment="1">
      <alignment horizontal="center"/>
    </xf>
    <xf numFmtId="0" fontId="6" fillId="0" borderId="13" xfId="0" applyFont="1" applyFill="1" applyBorder="1" applyAlignment="1">
      <alignment horizontal="center"/>
    </xf>
    <xf numFmtId="1" fontId="6" fillId="0" borderId="28" xfId="27" applyNumberFormat="1" applyFont="1" applyFill="1" applyBorder="1" applyAlignment="1">
      <alignment horizontal="center" vertical="center" wrapText="1"/>
    </xf>
    <xf numFmtId="0" fontId="6" fillId="0" borderId="22" xfId="0" applyFont="1" applyFill="1" applyBorder="1" applyAlignment="1">
      <alignment horizontal="center" wrapText="1"/>
    </xf>
    <xf numFmtId="0" fontId="6" fillId="0" borderId="29" xfId="0" applyFont="1" applyFill="1" applyBorder="1" applyAlignment="1">
      <alignment horizontal="right"/>
    </xf>
    <xf numFmtId="2" fontId="4" fillId="0" borderId="24" xfId="0" applyNumberFormat="1" applyFont="1" applyFill="1" applyBorder="1" applyAlignment="1">
      <alignment horizontal="center" vertical="center" wrapText="1"/>
    </xf>
    <xf numFmtId="2" fontId="4" fillId="0" borderId="65" xfId="0" applyNumberFormat="1" applyFont="1" applyFill="1" applyBorder="1" applyAlignment="1">
      <alignment horizontal="center" vertical="center" wrapText="1"/>
    </xf>
    <xf numFmtId="2" fontId="4" fillId="0" borderId="21" xfId="0" applyNumberFormat="1" applyFont="1" applyFill="1" applyBorder="1" applyAlignment="1">
      <alignment horizontal="center" vertical="center" wrapText="1"/>
    </xf>
    <xf numFmtId="2" fontId="4" fillId="0" borderId="25" xfId="0" applyNumberFormat="1" applyFont="1" applyFill="1" applyBorder="1" applyAlignment="1">
      <alignment horizontal="center" vertical="center" wrapText="1"/>
    </xf>
    <xf numFmtId="4" fontId="4" fillId="0" borderId="30" xfId="0" applyNumberFormat="1" applyFont="1" applyFill="1" applyBorder="1" applyAlignment="1">
      <alignment horizontal="right"/>
    </xf>
    <xf numFmtId="0" fontId="6" fillId="0" borderId="22" xfId="0" applyFont="1" applyFill="1" applyBorder="1" applyAlignment="1">
      <alignment vertical="center"/>
    </xf>
    <xf numFmtId="0" fontId="6" fillId="0" borderId="76" xfId="0" applyFont="1" applyFill="1" applyBorder="1" applyAlignment="1">
      <alignment horizontal="center" vertical="center"/>
    </xf>
    <xf numFmtId="0" fontId="18" fillId="0" borderId="29" xfId="0" applyFont="1" applyFill="1" applyBorder="1" applyAlignment="1">
      <alignment horizontal="center" vertical="center"/>
    </xf>
    <xf numFmtId="0" fontId="18" fillId="0" borderId="30" xfId="0" applyFont="1" applyFill="1" applyBorder="1" applyAlignment="1">
      <alignment horizontal="center" vertical="center"/>
    </xf>
    <xf numFmtId="0" fontId="20" fillId="0" borderId="30" xfId="0" applyFont="1" applyFill="1" applyBorder="1" applyAlignment="1"/>
    <xf numFmtId="0" fontId="20" fillId="0" borderId="13" xfId="0" applyFont="1" applyFill="1" applyBorder="1" applyAlignment="1"/>
    <xf numFmtId="0" fontId="4" fillId="0" borderId="17"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5" fillId="0" borderId="46" xfId="0" applyFont="1" applyFill="1" applyBorder="1" applyAlignment="1"/>
    <xf numFmtId="0" fontId="5" fillId="0" borderId="18" xfId="0" applyFont="1" applyFill="1" applyBorder="1" applyAlignment="1"/>
    <xf numFmtId="0" fontId="4" fillId="0" borderId="29" xfId="36" applyNumberFormat="1" applyFont="1" applyFill="1" applyBorder="1" applyAlignment="1" applyProtection="1">
      <alignment horizontal="left" vertical="center"/>
    </xf>
    <xf numFmtId="0" fontId="4" fillId="0" borderId="30" xfId="36" applyNumberFormat="1" applyFont="1" applyFill="1" applyBorder="1" applyAlignment="1" applyProtection="1">
      <alignment horizontal="left" vertical="center"/>
    </xf>
    <xf numFmtId="0" fontId="4" fillId="0" borderId="13" xfId="36" applyNumberFormat="1" applyFont="1" applyFill="1" applyBorder="1" applyAlignment="1" applyProtection="1">
      <alignment horizontal="left" vertical="center"/>
    </xf>
    <xf numFmtId="0" fontId="4" fillId="0" borderId="29" xfId="36" applyNumberFormat="1" applyFont="1" applyFill="1" applyBorder="1" applyAlignment="1" applyProtection="1">
      <alignment horizontal="left" vertical="center" wrapText="1"/>
    </xf>
    <xf numFmtId="0" fontId="4" fillId="0" borderId="30" xfId="36" applyNumberFormat="1" applyFont="1" applyFill="1" applyBorder="1" applyAlignment="1" applyProtection="1">
      <alignment horizontal="left" vertical="center" wrapText="1"/>
    </xf>
    <xf numFmtId="0" fontId="4" fillId="0" borderId="13" xfId="36" applyNumberFormat="1" applyFont="1" applyFill="1" applyBorder="1" applyAlignment="1" applyProtection="1">
      <alignment horizontal="left" vertical="center" wrapText="1"/>
    </xf>
    <xf numFmtId="1" fontId="6" fillId="0" borderId="40" xfId="0" applyNumberFormat="1" applyFont="1" applyFill="1" applyBorder="1" applyAlignment="1">
      <alignment horizontal="center" vertical="center"/>
    </xf>
    <xf numFmtId="1" fontId="6" fillId="0" borderId="42" xfId="0" applyNumberFormat="1" applyFont="1" applyFill="1" applyBorder="1" applyAlignment="1">
      <alignment horizontal="center" vertical="center"/>
    </xf>
    <xf numFmtId="1" fontId="6" fillId="0" borderId="22" xfId="0" applyNumberFormat="1" applyFont="1" applyFill="1" applyBorder="1" applyAlignment="1">
      <alignment horizontal="center" vertical="center"/>
    </xf>
    <xf numFmtId="0" fontId="6" fillId="0" borderId="32" xfId="0" applyFont="1" applyFill="1" applyBorder="1" applyAlignment="1">
      <alignment horizontal="center" vertical="center"/>
    </xf>
    <xf numFmtId="1" fontId="6" fillId="0" borderId="45" xfId="0" applyNumberFormat="1" applyFont="1" applyFill="1" applyBorder="1" applyAlignment="1">
      <alignment horizontal="center" vertical="center"/>
    </xf>
    <xf numFmtId="1" fontId="6" fillId="0" borderId="51" xfId="0" applyNumberFormat="1" applyFont="1" applyFill="1" applyBorder="1" applyAlignment="1">
      <alignment horizontal="center" vertical="center"/>
    </xf>
    <xf numFmtId="0" fontId="6" fillId="0" borderId="5" xfId="0" applyNumberFormat="1" applyFont="1" applyFill="1" applyBorder="1" applyAlignment="1">
      <alignment horizontal="center" vertical="center"/>
    </xf>
    <xf numFmtId="0" fontId="0" fillId="0" borderId="21" xfId="0" applyNumberFormat="1" applyBorder="1" applyAlignment="1">
      <alignment horizontal="center" vertical="center"/>
    </xf>
    <xf numFmtId="0" fontId="0" fillId="0" borderId="8" xfId="0" applyNumberFormat="1" applyBorder="1" applyAlignment="1">
      <alignment horizontal="center" vertical="center"/>
    </xf>
    <xf numFmtId="0" fontId="0" fillId="0" borderId="21" xfId="0" applyNumberFormat="1" applyBorder="1" applyAlignment="1"/>
    <xf numFmtId="0" fontId="0" fillId="0" borderId="8" xfId="0" applyNumberFormat="1" applyBorder="1" applyAlignment="1"/>
    <xf numFmtId="165" fontId="17" fillId="0" borderId="29" xfId="36" applyNumberFormat="1" applyFont="1" applyFill="1" applyBorder="1" applyAlignment="1" applyProtection="1">
      <alignment horizontal="center" vertical="center" wrapText="1"/>
    </xf>
    <xf numFmtId="165" fontId="17" fillId="0" borderId="30" xfId="36" applyNumberFormat="1" applyFont="1" applyFill="1" applyBorder="1" applyAlignment="1" applyProtection="1">
      <alignment horizontal="center" vertical="center" wrapText="1"/>
    </xf>
    <xf numFmtId="0" fontId="6" fillId="0" borderId="30"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2" xfId="0" applyNumberFormat="1" applyFont="1" applyFill="1" applyBorder="1" applyAlignment="1">
      <alignment horizontal="center" vertical="center"/>
    </xf>
    <xf numFmtId="0" fontId="0" fillId="0" borderId="11" xfId="0" applyNumberFormat="1" applyBorder="1" applyAlignment="1">
      <alignment horizontal="center" vertical="center"/>
    </xf>
    <xf numFmtId="1" fontId="6" fillId="0" borderId="5" xfId="0" applyNumberFormat="1" applyFont="1" applyFill="1" applyBorder="1" applyAlignment="1">
      <alignment horizontal="center" vertical="center"/>
    </xf>
    <xf numFmtId="0" fontId="6" fillId="0" borderId="8" xfId="0" applyFont="1" applyFill="1" applyBorder="1" applyAlignment="1">
      <alignment horizontal="center" vertical="center"/>
    </xf>
    <xf numFmtId="2" fontId="4" fillId="3" borderId="29" xfId="0" applyNumberFormat="1" applyFont="1" applyFill="1" applyBorder="1" applyAlignment="1">
      <alignment horizontal="right" vertical="top"/>
    </xf>
    <xf numFmtId="2" fontId="4" fillId="3" borderId="30" xfId="0" applyNumberFormat="1" applyFont="1" applyFill="1" applyBorder="1" applyAlignment="1">
      <alignment horizontal="right" vertical="top"/>
    </xf>
    <xf numFmtId="0" fontId="5" fillId="0" borderId="30" xfId="0" applyFont="1" applyBorder="1" applyAlignment="1">
      <alignment horizontal="right"/>
    </xf>
    <xf numFmtId="0" fontId="5" fillId="0" borderId="13" xfId="0" applyFont="1" applyBorder="1" applyAlignment="1">
      <alignment horizontal="right"/>
    </xf>
    <xf numFmtId="0" fontId="0" fillId="0" borderId="16" xfId="0" applyBorder="1" applyAlignment="1">
      <alignment horizontal="center" vertical="center"/>
    </xf>
    <xf numFmtId="0" fontId="0" fillId="0" borderId="17" xfId="0" applyBorder="1" applyAlignment="1">
      <alignment horizontal="center" vertical="center"/>
    </xf>
    <xf numFmtId="0" fontId="4" fillId="0" borderId="48" xfId="0" applyFont="1" applyFill="1" applyBorder="1" applyAlignment="1">
      <alignment horizontal="center" vertical="center" wrapText="1"/>
    </xf>
    <xf numFmtId="0" fontId="4" fillId="0" borderId="87" xfId="0" applyFont="1" applyFill="1" applyBorder="1" applyAlignment="1">
      <alignment horizontal="center" vertical="center" wrapText="1"/>
    </xf>
    <xf numFmtId="0" fontId="4" fillId="0" borderId="50" xfId="0" applyFont="1" applyFill="1" applyBorder="1" applyAlignment="1">
      <alignment horizontal="center" wrapText="1"/>
    </xf>
    <xf numFmtId="0" fontId="4" fillId="0" borderId="49" xfId="0" applyFont="1" applyFill="1" applyBorder="1" applyAlignment="1">
      <alignment horizontal="center" wrapText="1"/>
    </xf>
    <xf numFmtId="0" fontId="6" fillId="0" borderId="7" xfId="0" applyNumberFormat="1" applyFont="1" applyFill="1" applyBorder="1" applyAlignment="1">
      <alignment horizontal="center" vertical="center"/>
    </xf>
    <xf numFmtId="0" fontId="0" fillId="0" borderId="64" xfId="0" applyNumberFormat="1" applyBorder="1" applyAlignment="1">
      <alignment horizontal="center" vertical="center"/>
    </xf>
    <xf numFmtId="0" fontId="0" fillId="0" borderId="64" xfId="0" applyNumberFormat="1" applyBorder="1" applyAlignment="1"/>
    <xf numFmtId="0" fontId="6" fillId="0" borderId="4" xfId="0" applyNumberFormat="1" applyFont="1" applyFill="1" applyBorder="1" applyAlignment="1">
      <alignment horizontal="center" vertical="center"/>
    </xf>
    <xf numFmtId="0" fontId="0" fillId="0" borderId="2" xfId="0" applyNumberFormat="1" applyBorder="1" applyAlignment="1">
      <alignment horizontal="center" vertical="center"/>
    </xf>
    <xf numFmtId="0" fontId="7" fillId="0" borderId="6" xfId="27" applyFont="1" applyFill="1" applyBorder="1" applyAlignment="1">
      <alignment horizontal="center"/>
    </xf>
    <xf numFmtId="0" fontId="0" fillId="0" borderId="56" xfId="0" applyBorder="1" applyAlignment="1"/>
    <xf numFmtId="0" fontId="0" fillId="0" borderId="19" xfId="0" applyBorder="1" applyAlignment="1"/>
    <xf numFmtId="0" fontId="0" fillId="0" borderId="8" xfId="0" applyNumberFormat="1" applyBorder="1" applyAlignment="1">
      <alignment horizontal="center" vertical="center" wrapText="1"/>
    </xf>
    <xf numFmtId="0" fontId="0" fillId="0" borderId="8" xfId="0" applyNumberFormat="1" applyBorder="1" applyAlignment="1">
      <alignment horizontal="center" wrapText="1"/>
    </xf>
    <xf numFmtId="0" fontId="0" fillId="0" borderId="21" xfId="0" applyNumberFormat="1" applyBorder="1" applyAlignment="1">
      <alignment horizontal="center" vertical="center" wrapText="1"/>
    </xf>
    <xf numFmtId="0" fontId="0" fillId="0" borderId="21" xfId="0" applyNumberFormat="1" applyBorder="1" applyAlignment="1">
      <alignment horizontal="center" wrapText="1"/>
    </xf>
    <xf numFmtId="0" fontId="6" fillId="0" borderId="5" xfId="0" applyNumberFormat="1" applyFont="1" applyFill="1" applyBorder="1" applyAlignment="1">
      <alignment horizontal="center" vertical="center" wrapText="1"/>
    </xf>
    <xf numFmtId="0" fontId="0" fillId="0" borderId="21" xfId="0" applyNumberFormat="1" applyBorder="1" applyAlignment="1">
      <alignment wrapText="1"/>
    </xf>
    <xf numFmtId="0" fontId="0" fillId="0" borderId="8" xfId="0" applyNumberFormat="1" applyBorder="1" applyAlignment="1">
      <alignment wrapText="1"/>
    </xf>
    <xf numFmtId="0" fontId="6" fillId="0" borderId="31" xfId="0" applyNumberFormat="1" applyFont="1" applyFill="1" applyBorder="1" applyAlignment="1">
      <alignment horizontal="center" vertical="center" wrapText="1"/>
    </xf>
    <xf numFmtId="0" fontId="0" fillId="0" borderId="21" xfId="0" applyNumberFormat="1" applyBorder="1" applyAlignment="1">
      <alignment horizontal="center"/>
    </xf>
    <xf numFmtId="0" fontId="0" fillId="0" borderId="73" xfId="0" applyNumberFormat="1" applyBorder="1" applyAlignment="1">
      <alignment horizontal="center"/>
    </xf>
    <xf numFmtId="2" fontId="15" fillId="3" borderId="42" xfId="0" applyNumberFormat="1" applyFont="1" applyFill="1" applyBorder="1" applyAlignment="1">
      <alignment vertical="top" wrapText="1"/>
    </xf>
    <xf numFmtId="2" fontId="15" fillId="3" borderId="86" xfId="0" applyNumberFormat="1" applyFont="1" applyFill="1" applyBorder="1" applyAlignment="1">
      <alignment vertical="top" wrapText="1"/>
    </xf>
    <xf numFmtId="0" fontId="8" fillId="0" borderId="4" xfId="0" applyFont="1" applyBorder="1" applyAlignment="1"/>
    <xf numFmtId="0" fontId="8" fillId="0" borderId="43" xfId="0" applyFont="1" applyBorder="1" applyAlignment="1"/>
    <xf numFmtId="0" fontId="8" fillId="0" borderId="32" xfId="0" applyFont="1" applyBorder="1" applyAlignment="1"/>
    <xf numFmtId="0" fontId="8" fillId="0" borderId="85" xfId="0" applyFont="1" applyBorder="1" applyAlignment="1"/>
    <xf numFmtId="0" fontId="8" fillId="0" borderId="11" xfId="0" applyFont="1" applyBorder="1" applyAlignment="1"/>
    <xf numFmtId="0" fontId="8" fillId="0" borderId="12" xfId="0" applyFont="1" applyBorder="1" applyAlignment="1"/>
    <xf numFmtId="4" fontId="18" fillId="0" borderId="29" xfId="11" applyNumberFormat="1" applyFont="1" applyFill="1" applyBorder="1" applyAlignment="1">
      <alignment horizontal="center" vertical="center" wrapText="1"/>
    </xf>
    <xf numFmtId="0" fontId="4" fillId="0" borderId="29" xfId="0" applyFont="1" applyFill="1" applyBorder="1" applyAlignment="1">
      <alignment horizontal="right" vertical="center" wrapText="1"/>
    </xf>
    <xf numFmtId="0" fontId="2" fillId="0" borderId="6" xfId="0" applyFont="1" applyFill="1" applyBorder="1" applyAlignment="1">
      <alignment horizontal="center"/>
    </xf>
    <xf numFmtId="0" fontId="15" fillId="0" borderId="29" xfId="11" applyFont="1" applyFill="1" applyBorder="1" applyAlignment="1">
      <alignment horizontal="left" vertical="center"/>
    </xf>
    <xf numFmtId="0" fontId="4" fillId="0" borderId="29" xfId="27" applyFont="1" applyFill="1" applyBorder="1" applyAlignment="1">
      <alignment horizontal="center"/>
    </xf>
    <xf numFmtId="0" fontId="2" fillId="0" borderId="6" xfId="27" applyFont="1" applyFill="1" applyBorder="1" applyAlignment="1">
      <alignment horizontal="center"/>
    </xf>
    <xf numFmtId="0" fontId="5" fillId="0" borderId="29" xfId="0" applyFont="1" applyFill="1" applyBorder="1" applyAlignment="1">
      <alignment horizontal="center"/>
    </xf>
    <xf numFmtId="0" fontId="13" fillId="0" borderId="29" xfId="35" applyFont="1" applyFill="1" applyBorder="1" applyAlignment="1">
      <alignment horizontal="center" wrapText="1"/>
    </xf>
    <xf numFmtId="0" fontId="0" fillId="0" borderId="30" xfId="0" applyBorder="1" applyAlignment="1">
      <alignment wrapText="1"/>
    </xf>
    <xf numFmtId="0" fontId="0" fillId="0" borderId="13" xfId="0" applyBorder="1" applyAlignment="1">
      <alignment wrapText="1"/>
    </xf>
    <xf numFmtId="0" fontId="6" fillId="0" borderId="21" xfId="27" applyNumberFormat="1" applyFont="1" applyFill="1" applyBorder="1" applyAlignment="1">
      <alignment horizontal="center" vertical="center" wrapText="1"/>
    </xf>
    <xf numFmtId="0" fontId="7" fillId="0" borderId="29" xfId="27" applyFont="1" applyFill="1" applyBorder="1" applyAlignment="1">
      <alignment horizontal="center"/>
    </xf>
    <xf numFmtId="0" fontId="0" fillId="0" borderId="73" xfId="0" applyNumberFormat="1" applyBorder="1" applyAlignment="1">
      <alignment horizontal="center" vertical="center" wrapText="1"/>
    </xf>
    <xf numFmtId="0" fontId="6" fillId="0" borderId="16" xfId="27" applyFont="1" applyFill="1" applyBorder="1" applyAlignment="1">
      <alignment horizontal="left" vertical="top" wrapText="1"/>
    </xf>
    <xf numFmtId="0" fontId="0" fillId="0" borderId="0" xfId="0" applyAlignment="1">
      <alignment horizontal="left"/>
    </xf>
    <xf numFmtId="0" fontId="0" fillId="0" borderId="15" xfId="0" applyBorder="1" applyAlignment="1">
      <alignment horizontal="left"/>
    </xf>
    <xf numFmtId="0" fontId="6" fillId="0" borderId="45" xfId="27" applyFont="1" applyFill="1" applyBorder="1" applyAlignment="1">
      <alignment horizontal="left" vertical="top" wrapText="1"/>
    </xf>
    <xf numFmtId="0" fontId="0" fillId="0" borderId="3" xfId="0" applyBorder="1" applyAlignment="1">
      <alignment horizontal="left"/>
    </xf>
    <xf numFmtId="0" fontId="0" fillId="0" borderId="39" xfId="0" applyBorder="1" applyAlignment="1">
      <alignment horizontal="left"/>
    </xf>
    <xf numFmtId="0" fontId="6" fillId="0" borderId="108" xfId="0" applyNumberFormat="1" applyFont="1" applyFill="1" applyBorder="1" applyAlignment="1">
      <alignment horizontal="center" vertical="center" wrapText="1"/>
    </xf>
    <xf numFmtId="0" fontId="0" fillId="0" borderId="109" xfId="0" applyNumberFormat="1" applyBorder="1" applyAlignment="1">
      <alignment horizontal="center" vertical="center" wrapText="1"/>
    </xf>
    <xf numFmtId="0" fontId="0" fillId="0" borderId="72" xfId="0" applyNumberFormat="1" applyBorder="1" applyAlignment="1">
      <alignment horizontal="center" vertical="center" wrapText="1"/>
    </xf>
    <xf numFmtId="0" fontId="6" fillId="0" borderId="2" xfId="0" applyNumberFormat="1" applyFont="1" applyFill="1" applyBorder="1" applyAlignment="1">
      <alignment horizontal="center" vertical="center" wrapText="1"/>
    </xf>
    <xf numFmtId="0" fontId="0" fillId="0" borderId="2" xfId="0" applyNumberFormat="1" applyBorder="1" applyAlignment="1">
      <alignment horizontal="center" vertical="center" wrapText="1"/>
    </xf>
    <xf numFmtId="0" fontId="4" fillId="0" borderId="51" xfId="11" applyFont="1" applyFill="1" applyBorder="1" applyAlignment="1">
      <alignment horizontal="center" vertical="center"/>
    </xf>
    <xf numFmtId="0" fontId="4" fillId="0" borderId="53" xfId="11" applyFont="1" applyFill="1" applyBorder="1" applyAlignment="1">
      <alignment horizontal="center" vertical="center"/>
    </xf>
    <xf numFmtId="0" fontId="4" fillId="0" borderId="16" xfId="11" applyFont="1" applyFill="1" applyBorder="1" applyAlignment="1">
      <alignment horizontal="center" vertical="center"/>
    </xf>
    <xf numFmtId="0" fontId="4" fillId="0" borderId="15" xfId="11" applyFont="1" applyFill="1" applyBorder="1" applyAlignment="1">
      <alignment horizontal="center" vertical="center"/>
    </xf>
    <xf numFmtId="0" fontId="4" fillId="0" borderId="17" xfId="11" applyFont="1" applyFill="1" applyBorder="1" applyAlignment="1">
      <alignment horizontal="center" vertical="center"/>
    </xf>
    <xf numFmtId="0" fontId="4" fillId="0" borderId="18" xfId="11" applyFont="1" applyFill="1" applyBorder="1" applyAlignment="1">
      <alignment horizontal="center" vertical="center"/>
    </xf>
    <xf numFmtId="1" fontId="6" fillId="0" borderId="29" xfId="0" applyNumberFormat="1" applyFont="1" applyFill="1" applyBorder="1" applyAlignment="1">
      <alignment horizontal="center" vertical="center"/>
    </xf>
    <xf numFmtId="1" fontId="6" fillId="0" borderId="30" xfId="0" applyNumberFormat="1" applyFont="1" applyFill="1" applyBorder="1" applyAlignment="1">
      <alignment horizontal="center" vertical="center"/>
    </xf>
    <xf numFmtId="1" fontId="6" fillId="0" borderId="13" xfId="0" applyNumberFormat="1" applyFont="1" applyFill="1" applyBorder="1" applyAlignment="1">
      <alignment horizontal="center" vertical="center"/>
    </xf>
    <xf numFmtId="0" fontId="4" fillId="0" borderId="29" xfId="11" applyFont="1" applyFill="1" applyBorder="1" applyAlignment="1">
      <alignment horizontal="left" vertical="center"/>
    </xf>
    <xf numFmtId="0" fontId="4" fillId="0" borderId="30" xfId="11" applyFont="1" applyFill="1" applyBorder="1" applyAlignment="1">
      <alignment horizontal="left" vertical="center"/>
    </xf>
    <xf numFmtId="0" fontId="4" fillId="0" borderId="13" xfId="11" applyFont="1" applyFill="1" applyBorder="1" applyAlignment="1">
      <alignment horizontal="left" vertical="center"/>
    </xf>
    <xf numFmtId="0" fontId="6" fillId="0" borderId="110" xfId="0" applyNumberFormat="1" applyFont="1" applyFill="1" applyBorder="1" applyAlignment="1">
      <alignment horizontal="center" vertical="center" wrapText="1"/>
    </xf>
    <xf numFmtId="0" fontId="0" fillId="0" borderId="111" xfId="0" applyNumberFormat="1" applyBorder="1" applyAlignment="1">
      <alignment horizontal="center" vertical="center" wrapText="1"/>
    </xf>
    <xf numFmtId="0" fontId="0" fillId="0" borderId="66" xfId="0" applyNumberFormat="1" applyBorder="1" applyAlignment="1">
      <alignment horizontal="center" vertical="center" wrapText="1"/>
    </xf>
    <xf numFmtId="0" fontId="4" fillId="0" borderId="29" xfId="0" applyFont="1" applyFill="1" applyBorder="1" applyAlignment="1">
      <alignment horizontal="left" vertical="top" wrapText="1"/>
    </xf>
    <xf numFmtId="0" fontId="4" fillId="0" borderId="30" xfId="0" applyFont="1" applyFill="1" applyBorder="1" applyAlignment="1">
      <alignment horizontal="left" vertical="top" wrapText="1"/>
    </xf>
    <xf numFmtId="0" fontId="4" fillId="0" borderId="13" xfId="0" applyFont="1" applyFill="1" applyBorder="1" applyAlignment="1">
      <alignment horizontal="left" vertical="top" wrapText="1"/>
    </xf>
    <xf numFmtId="0" fontId="0" fillId="0" borderId="73" xfId="0" applyNumberFormat="1" applyBorder="1" applyAlignment="1">
      <alignment wrapText="1"/>
    </xf>
    <xf numFmtId="0" fontId="4" fillId="0" borderId="29" xfId="10" applyFont="1" applyFill="1" applyBorder="1" applyAlignment="1">
      <alignment horizontal="left" vertical="top" wrapText="1"/>
    </xf>
    <xf numFmtId="0" fontId="4" fillId="0" borderId="30" xfId="10" applyFont="1" applyFill="1" applyBorder="1" applyAlignment="1">
      <alignment horizontal="left" vertical="top" wrapText="1"/>
    </xf>
    <xf numFmtId="0" fontId="4" fillId="0" borderId="13" xfId="10" applyFont="1" applyFill="1" applyBorder="1" applyAlignment="1">
      <alignment horizontal="left" vertical="top" wrapText="1"/>
    </xf>
    <xf numFmtId="0" fontId="4" fillId="0" borderId="29" xfId="0" applyFont="1" applyFill="1" applyBorder="1" applyAlignment="1">
      <alignment horizontal="right" wrapText="1"/>
    </xf>
    <xf numFmtId="0" fontId="4" fillId="0" borderId="30" xfId="0" applyFont="1" applyFill="1" applyBorder="1" applyAlignment="1">
      <alignment horizontal="right" wrapText="1"/>
    </xf>
    <xf numFmtId="0" fontId="4" fillId="0" borderId="13" xfId="0" applyFont="1" applyFill="1" applyBorder="1" applyAlignment="1">
      <alignment horizontal="right" wrapText="1"/>
    </xf>
    <xf numFmtId="4" fontId="5" fillId="0" borderId="29" xfId="0" applyNumberFormat="1" applyFont="1" applyFill="1" applyBorder="1" applyAlignment="1">
      <alignment horizontal="right"/>
    </xf>
    <xf numFmtId="0" fontId="0" fillId="0" borderId="66" xfId="0" applyNumberFormat="1" applyBorder="1" applyAlignment="1">
      <alignment horizontal="center" vertical="center"/>
    </xf>
    <xf numFmtId="0" fontId="6" fillId="0" borderId="31" xfId="36" applyNumberFormat="1" applyFont="1" applyFill="1" applyBorder="1" applyAlignment="1" applyProtection="1">
      <alignment horizontal="center" vertical="center"/>
    </xf>
    <xf numFmtId="0" fontId="0" fillId="0" borderId="8" xfId="0" applyNumberFormat="1" applyBorder="1" applyAlignment="1">
      <alignment horizontal="center"/>
    </xf>
    <xf numFmtId="49" fontId="4" fillId="0" borderId="29" xfId="0" applyNumberFormat="1" applyFont="1" applyFill="1" applyBorder="1" applyAlignment="1">
      <alignment horizontal="left" vertical="top" wrapText="1"/>
    </xf>
    <xf numFmtId="49" fontId="4" fillId="0" borderId="30" xfId="0" applyNumberFormat="1" applyFont="1" applyFill="1" applyBorder="1" applyAlignment="1">
      <alignment horizontal="left" vertical="top" wrapText="1"/>
    </xf>
    <xf numFmtId="49" fontId="4" fillId="0" borderId="13" xfId="0" applyNumberFormat="1" applyFont="1" applyFill="1" applyBorder="1" applyAlignment="1">
      <alignment horizontal="left" vertical="top" wrapText="1"/>
    </xf>
    <xf numFmtId="4" fontId="4" fillId="0" borderId="29" xfId="0" applyNumberFormat="1" applyFont="1" applyFill="1" applyBorder="1" applyAlignment="1">
      <alignment horizontal="left" vertical="top" wrapText="1"/>
    </xf>
    <xf numFmtId="4" fontId="4" fillId="0" borderId="30" xfId="0" applyNumberFormat="1" applyFont="1" applyFill="1" applyBorder="1" applyAlignment="1">
      <alignment horizontal="left" vertical="top" wrapText="1"/>
    </xf>
    <xf numFmtId="4" fontId="4" fillId="0" borderId="13" xfId="0" applyNumberFormat="1" applyFont="1" applyFill="1" applyBorder="1" applyAlignment="1">
      <alignment horizontal="left" vertical="top" wrapText="1"/>
    </xf>
    <xf numFmtId="4" fontId="4" fillId="0" borderId="29" xfId="11" applyNumberFormat="1" applyFont="1" applyFill="1" applyBorder="1" applyAlignment="1">
      <alignment horizontal="center" vertical="center" wrapText="1"/>
    </xf>
    <xf numFmtId="4" fontId="4" fillId="0" borderId="30" xfId="11" applyNumberFormat="1" applyFont="1" applyFill="1" applyBorder="1" applyAlignment="1">
      <alignment horizontal="center" vertical="center" wrapText="1"/>
    </xf>
    <xf numFmtId="0" fontId="0" fillId="0" borderId="2" xfId="0" applyNumberFormat="1" applyBorder="1" applyAlignment="1"/>
    <xf numFmtId="0" fontId="0" fillId="0" borderId="11" xfId="0" applyNumberFormat="1" applyBorder="1" applyAlignment="1"/>
    <xf numFmtId="0" fontId="6" fillId="0" borderId="31" xfId="0" applyNumberFormat="1" applyFont="1" applyFill="1" applyBorder="1" applyAlignment="1">
      <alignment horizontal="center" vertical="center"/>
    </xf>
    <xf numFmtId="0" fontId="4" fillId="0" borderId="29" xfId="29" applyFont="1" applyFill="1" applyBorder="1" applyAlignment="1">
      <alignment horizontal="left" vertical="center" wrapText="1"/>
    </xf>
    <xf numFmtId="0" fontId="4" fillId="0" borderId="30" xfId="29" applyFont="1" applyFill="1" applyBorder="1" applyAlignment="1">
      <alignment horizontal="left" vertical="center" wrapText="1"/>
    </xf>
    <xf numFmtId="0" fontId="4" fillId="0" borderId="13" xfId="29" applyFont="1" applyFill="1" applyBorder="1" applyAlignment="1">
      <alignment horizontal="left" vertical="center" wrapText="1"/>
    </xf>
    <xf numFmtId="0" fontId="2" fillId="0" borderId="6" xfId="0" applyFont="1" applyFill="1" applyBorder="1" applyAlignment="1">
      <alignment horizontal="center" wrapText="1"/>
    </xf>
    <xf numFmtId="0" fontId="2" fillId="0" borderId="56" xfId="0" applyFont="1" applyFill="1" applyBorder="1" applyAlignment="1">
      <alignment horizontal="center" wrapText="1"/>
    </xf>
    <xf numFmtId="0" fontId="4" fillId="0" borderId="13" xfId="0" applyFont="1" applyFill="1" applyBorder="1" applyAlignment="1">
      <alignment horizontal="center" vertical="center" wrapText="1"/>
    </xf>
    <xf numFmtId="165" fontId="4" fillId="0" borderId="29" xfId="36" applyNumberFormat="1" applyFont="1" applyFill="1" applyBorder="1" applyAlignment="1" applyProtection="1">
      <alignment horizontal="left" vertical="center" wrapText="1"/>
    </xf>
    <xf numFmtId="165" fontId="4" fillId="0" borderId="30" xfId="36" applyNumberFormat="1" applyFont="1" applyFill="1" applyBorder="1" applyAlignment="1" applyProtection="1">
      <alignment horizontal="left" vertical="center" wrapText="1"/>
    </xf>
    <xf numFmtId="165" fontId="4" fillId="0" borderId="13" xfId="36" applyNumberFormat="1" applyFont="1" applyFill="1" applyBorder="1" applyAlignment="1" applyProtection="1">
      <alignment horizontal="left" vertical="center" wrapText="1"/>
    </xf>
    <xf numFmtId="0" fontId="0" fillId="0" borderId="73" xfId="0" applyNumberFormat="1" applyBorder="1" applyAlignment="1">
      <alignment horizontal="center" vertical="center"/>
    </xf>
    <xf numFmtId="0" fontId="0" fillId="0" borderId="107" xfId="0" applyNumberFormat="1" applyBorder="1" applyAlignment="1">
      <alignment horizontal="center" vertical="center"/>
    </xf>
  </cellXfs>
  <cellStyles count="42">
    <cellStyle name="Comma 3" xfId="1"/>
    <cellStyle name="Normal" xfId="0" builtinId="0"/>
    <cellStyle name="Normal 10" xfId="2"/>
    <cellStyle name="Normal 10 2" xfId="3"/>
    <cellStyle name="Normal 11" xfId="4"/>
    <cellStyle name="Normal 11 2" xfId="5"/>
    <cellStyle name="Normal 12" xfId="6"/>
    <cellStyle name="Normal 12 2" xfId="7"/>
    <cellStyle name="Normal 13" xfId="8"/>
    <cellStyle name="Normal 13 2" xfId="9"/>
    <cellStyle name="Normal 14" xfId="10"/>
    <cellStyle name="Normal 2" xfId="11"/>
    <cellStyle name="Normal 2 1" xfId="12"/>
    <cellStyle name="Normal 2 10" xfId="13"/>
    <cellStyle name="Normal 2 14" xfId="14"/>
    <cellStyle name="Normal 2 2" xfId="15"/>
    <cellStyle name="Normal 2 2 2" xfId="16"/>
    <cellStyle name="Normal 2 21" xfId="17"/>
    <cellStyle name="Normal 2 22" xfId="18"/>
    <cellStyle name="Normal 2 23" xfId="19"/>
    <cellStyle name="Normal 2 3" xfId="20"/>
    <cellStyle name="Normal 2 9" xfId="21"/>
    <cellStyle name="Normal 2 9 3" xfId="22"/>
    <cellStyle name="Normal 2 9 4" xfId="23"/>
    <cellStyle name="Normal 3" xfId="24"/>
    <cellStyle name="Normal 4" xfId="25"/>
    <cellStyle name="Normal 4 2" xfId="26"/>
    <cellStyle name="Normal 5" xfId="27"/>
    <cellStyle name="Normal 6" xfId="28"/>
    <cellStyle name="Normal 6 2" xfId="29"/>
    <cellStyle name="Normal 6 2 6" xfId="30"/>
    <cellStyle name="Normal 6 2 8" xfId="31"/>
    <cellStyle name="Normal 7" xfId="32"/>
    <cellStyle name="Normal 8" xfId="33"/>
    <cellStyle name="Normal 8 2" xfId="34"/>
    <cellStyle name="Normal 9" xfId="35"/>
    <cellStyle name="Normal_Predmer i predracun dvocevni sistem" xfId="36"/>
    <cellStyle name="Obično_Specifikacija celika" xfId="37"/>
    <cellStyle name="Percent" xfId="38" builtinId="5"/>
    <cellStyle name="Percent 2 2" xfId="39"/>
    <cellStyle name="Percent 2 3" xfId="40"/>
    <cellStyle name="Percent 8" xfId="4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209550</xdr:colOff>
      <xdr:row>3</xdr:row>
      <xdr:rowOff>0</xdr:rowOff>
    </xdr:from>
    <xdr:to>
      <xdr:col>2</xdr:col>
      <xdr:colOff>990600</xdr:colOff>
      <xdr:row>3</xdr:row>
      <xdr:rowOff>0</xdr:rowOff>
    </xdr:to>
    <xdr:pic>
      <xdr:nvPicPr>
        <xdr:cNvPr id="11369" name="Picture 6" descr="aelogs"/>
        <xdr:cNvPicPr>
          <a:picLocks noChangeAspect="1" noChangeArrowheads="1"/>
        </xdr:cNvPicPr>
      </xdr:nvPicPr>
      <xdr:blipFill>
        <a:blip xmlns:r="http://schemas.openxmlformats.org/officeDocument/2006/relationships" r:embed="rId1"/>
        <a:srcRect/>
        <a:stretch>
          <a:fillRect/>
        </a:stretch>
      </xdr:blipFill>
      <xdr:spPr bwMode="auto">
        <a:xfrm>
          <a:off x="209550" y="1228725"/>
          <a:ext cx="2133600" cy="0"/>
        </a:xfrm>
        <a:prstGeom prst="rect">
          <a:avLst/>
        </a:prstGeom>
        <a:noFill/>
        <a:ln w="9525">
          <a:noFill/>
          <a:miter lim="800000"/>
          <a:headEnd/>
          <a:tailEnd/>
        </a:ln>
      </xdr:spPr>
    </xdr:pic>
    <xdr:clientData/>
  </xdr:twoCellAnchor>
  <xdr:twoCellAnchor>
    <xdr:from>
      <xdr:col>2</xdr:col>
      <xdr:colOff>1200150</xdr:colOff>
      <xdr:row>3</xdr:row>
      <xdr:rowOff>0</xdr:rowOff>
    </xdr:from>
    <xdr:to>
      <xdr:col>2</xdr:col>
      <xdr:colOff>1200150</xdr:colOff>
      <xdr:row>3</xdr:row>
      <xdr:rowOff>0</xdr:rowOff>
    </xdr:to>
    <xdr:sp macro="" textlink="">
      <xdr:nvSpPr>
        <xdr:cNvPr id="11370" name="Line 9"/>
        <xdr:cNvSpPr>
          <a:spLocks noChangeShapeType="1"/>
        </xdr:cNvSpPr>
      </xdr:nvSpPr>
      <xdr:spPr bwMode="auto">
        <a:xfrm>
          <a:off x="2552700" y="1228725"/>
          <a:ext cx="0" cy="0"/>
        </a:xfrm>
        <a:prstGeom prst="line">
          <a:avLst/>
        </a:prstGeom>
        <a:noFill/>
        <a:ln w="9525">
          <a:solidFill>
            <a:srgbClr val="000000"/>
          </a:solidFill>
          <a:round/>
          <a:headEnd/>
          <a:tailEnd/>
        </a:ln>
      </xdr:spPr>
    </xdr:sp>
    <xdr:clientData/>
  </xdr:twoCellAnchor>
  <xdr:twoCellAnchor editAs="oneCell">
    <xdr:from>
      <xdr:col>2</xdr:col>
      <xdr:colOff>2828925</xdr:colOff>
      <xdr:row>162</xdr:row>
      <xdr:rowOff>381000</xdr:rowOff>
    </xdr:from>
    <xdr:to>
      <xdr:col>2</xdr:col>
      <xdr:colOff>3152775</xdr:colOff>
      <xdr:row>162</xdr:row>
      <xdr:rowOff>390525</xdr:rowOff>
    </xdr:to>
    <xdr:sp macro="" textlink="">
      <xdr:nvSpPr>
        <xdr:cNvPr id="11371" name="Rectangle 5"/>
        <xdr:cNvSpPr>
          <a:spLocks noChangeArrowheads="1"/>
        </xdr:cNvSpPr>
      </xdr:nvSpPr>
      <xdr:spPr bwMode="auto">
        <a:xfrm>
          <a:off x="4181475" y="131235450"/>
          <a:ext cx="323850" cy="952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019"/>
  <sheetViews>
    <sheetView showGridLines="0" showZeros="0" tabSelected="1" view="pageBreakPreview" zoomScaleSheetLayoutView="100" workbookViewId="0">
      <selection activeCell="A2" sqref="A2:G3"/>
    </sheetView>
  </sheetViews>
  <sheetFormatPr defaultColWidth="8.85546875" defaultRowHeight="15.75"/>
  <cols>
    <col min="1" max="1" width="10.140625" style="5" customWidth="1"/>
    <col min="2" max="2" width="10.140625" style="934" customWidth="1"/>
    <col min="3" max="3" width="50" style="6" customWidth="1"/>
    <col min="4" max="4" width="6.85546875" style="38" customWidth="1"/>
    <col min="5" max="5" width="11.140625" style="7" customWidth="1"/>
    <col min="6" max="6" width="14.42578125" style="10" customWidth="1"/>
    <col min="7" max="7" width="21.42578125" style="11" customWidth="1"/>
    <col min="8" max="16384" width="8.85546875" style="4"/>
  </cols>
  <sheetData>
    <row r="1" spans="1:7" ht="16.5" thickBot="1">
      <c r="A1" s="450"/>
      <c r="B1" s="830"/>
      <c r="C1" s="451"/>
      <c r="D1" s="452"/>
      <c r="E1" s="453"/>
      <c r="F1" s="454"/>
      <c r="G1" s="455"/>
    </row>
    <row r="2" spans="1:7" ht="21.75" customHeight="1">
      <c r="A2" s="1182" t="s">
        <v>818</v>
      </c>
      <c r="B2" s="1183"/>
      <c r="C2" s="1184"/>
      <c r="D2" s="1184"/>
      <c r="E2" s="1184"/>
      <c r="F2" s="1184"/>
      <c r="G2" s="1185"/>
    </row>
    <row r="3" spans="1:7" ht="58.5" customHeight="1" thickBot="1">
      <c r="A3" s="1186"/>
      <c r="B3" s="1187"/>
      <c r="C3" s="1188"/>
      <c r="D3" s="1188"/>
      <c r="E3" s="1188"/>
      <c r="F3" s="1188"/>
      <c r="G3" s="1189"/>
    </row>
    <row r="4" spans="1:7" s="8" customFormat="1" ht="45.75" customHeight="1" thickBot="1">
      <c r="A4" s="1114" t="s">
        <v>427</v>
      </c>
      <c r="B4" s="1115"/>
      <c r="C4" s="1116"/>
      <c r="D4" s="1116"/>
      <c r="E4" s="1116"/>
      <c r="F4" s="1116"/>
      <c r="G4" s="1117"/>
    </row>
    <row r="5" spans="1:7" s="9" customFormat="1" ht="57" customHeight="1" thickBot="1">
      <c r="A5" s="551" t="s">
        <v>430</v>
      </c>
      <c r="B5" s="831" t="s">
        <v>457</v>
      </c>
      <c r="C5" s="552" t="s">
        <v>432</v>
      </c>
      <c r="D5" s="553" t="s">
        <v>431</v>
      </c>
      <c r="E5" s="554" t="s">
        <v>429</v>
      </c>
      <c r="F5" s="662" t="s">
        <v>428</v>
      </c>
      <c r="G5" s="555" t="s">
        <v>447</v>
      </c>
    </row>
    <row r="6" spans="1:7" s="2" customFormat="1" ht="21" customHeight="1" thickBot="1">
      <c r="A6" s="936" t="s">
        <v>703</v>
      </c>
      <c r="B6" s="832"/>
      <c r="C6" s="1087" t="s">
        <v>702</v>
      </c>
      <c r="D6" s="1088"/>
      <c r="E6" s="1088"/>
      <c r="F6" s="1088"/>
      <c r="G6" s="1089"/>
    </row>
    <row r="7" spans="1:7" s="2" customFormat="1" ht="12.75">
      <c r="A7" s="559">
        <v>1</v>
      </c>
      <c r="B7" s="834" t="s">
        <v>701</v>
      </c>
      <c r="C7" s="937" t="s">
        <v>704</v>
      </c>
      <c r="D7" s="556" t="s">
        <v>249</v>
      </c>
      <c r="E7" s="834">
        <v>1</v>
      </c>
      <c r="F7" s="557"/>
      <c r="G7" s="558">
        <f>E7*F7</f>
        <v>0</v>
      </c>
    </row>
    <row r="8" spans="1:7" s="2" customFormat="1" ht="12.75">
      <c r="A8" s="288">
        <v>2</v>
      </c>
      <c r="B8" s="834" t="s">
        <v>701</v>
      </c>
      <c r="C8" s="937" t="s">
        <v>705</v>
      </c>
      <c r="D8" s="556" t="s">
        <v>249</v>
      </c>
      <c r="E8" s="834">
        <v>1</v>
      </c>
      <c r="F8" s="557"/>
      <c r="G8" s="558">
        <f t="shared" ref="G8:G14" si="0">E8*F8</f>
        <v>0</v>
      </c>
    </row>
    <row r="9" spans="1:7" s="2" customFormat="1" ht="12.75">
      <c r="A9" s="288">
        <v>3</v>
      </c>
      <c r="B9" s="834" t="s">
        <v>701</v>
      </c>
      <c r="C9" s="937" t="s">
        <v>706</v>
      </c>
      <c r="D9" s="556" t="s">
        <v>249</v>
      </c>
      <c r="E9" s="834">
        <v>1</v>
      </c>
      <c r="F9" s="557"/>
      <c r="G9" s="558">
        <f t="shared" si="0"/>
        <v>0</v>
      </c>
    </row>
    <row r="10" spans="1:7" s="2" customFormat="1" ht="25.5">
      <c r="A10" s="288">
        <v>4</v>
      </c>
      <c r="B10" s="834" t="s">
        <v>794</v>
      </c>
      <c r="C10" s="937" t="s">
        <v>707</v>
      </c>
      <c r="D10" s="556" t="s">
        <v>249</v>
      </c>
      <c r="E10" s="834">
        <v>1</v>
      </c>
      <c r="F10" s="557"/>
      <c r="G10" s="558">
        <f t="shared" si="0"/>
        <v>0</v>
      </c>
    </row>
    <row r="11" spans="1:7" s="2" customFormat="1" ht="38.25">
      <c r="A11" s="559">
        <v>5</v>
      </c>
      <c r="B11" s="834" t="s">
        <v>794</v>
      </c>
      <c r="C11" s="937" t="s">
        <v>708</v>
      </c>
      <c r="D11" s="556" t="s">
        <v>249</v>
      </c>
      <c r="E11" s="834">
        <v>1</v>
      </c>
      <c r="F11" s="557"/>
      <c r="G11" s="558">
        <f t="shared" si="0"/>
        <v>0</v>
      </c>
    </row>
    <row r="12" spans="1:7" s="2" customFormat="1" ht="38.25">
      <c r="A12" s="288">
        <v>6</v>
      </c>
      <c r="B12" s="834" t="s">
        <v>813</v>
      </c>
      <c r="C12" s="937" t="s">
        <v>793</v>
      </c>
      <c r="D12" s="556" t="s">
        <v>249</v>
      </c>
      <c r="E12" s="834">
        <v>1</v>
      </c>
      <c r="F12" s="557"/>
      <c r="G12" s="558">
        <f t="shared" si="0"/>
        <v>0</v>
      </c>
    </row>
    <row r="13" spans="1:7" s="2" customFormat="1" ht="38.25">
      <c r="A13" s="288">
        <v>7</v>
      </c>
      <c r="B13" s="976" t="s">
        <v>812</v>
      </c>
      <c r="C13" s="943" t="s">
        <v>811</v>
      </c>
      <c r="D13" s="556" t="s">
        <v>249</v>
      </c>
      <c r="E13" s="834">
        <v>1</v>
      </c>
      <c r="F13" s="557"/>
      <c r="G13" s="558">
        <f t="shared" si="0"/>
        <v>0</v>
      </c>
    </row>
    <row r="14" spans="1:7" s="2" customFormat="1" ht="26.25" thickBot="1">
      <c r="A14" s="288">
        <v>8</v>
      </c>
      <c r="B14" s="834" t="s">
        <v>795</v>
      </c>
      <c r="C14" s="937" t="s">
        <v>792</v>
      </c>
      <c r="D14" s="556" t="s">
        <v>249</v>
      </c>
      <c r="E14" s="834">
        <v>1</v>
      </c>
      <c r="F14" s="557"/>
      <c r="G14" s="986">
        <f t="shared" si="0"/>
        <v>0</v>
      </c>
    </row>
    <row r="15" spans="1:7" s="2" customFormat="1" ht="18.95" customHeight="1" thickBot="1">
      <c r="A15" s="982"/>
      <c r="B15" s="978"/>
      <c r="C15" s="985" t="s">
        <v>814</v>
      </c>
      <c r="D15" s="1257"/>
      <c r="E15" s="1258"/>
      <c r="F15" s="1258"/>
      <c r="G15" s="987">
        <f>SUM(G7:G14)</f>
        <v>0</v>
      </c>
    </row>
    <row r="16" spans="1:7" s="8" customFormat="1" ht="25.5" customHeight="1" thickBot="1">
      <c r="A16" s="826"/>
      <c r="B16" s="983"/>
      <c r="C16" s="983"/>
      <c r="D16" s="983"/>
      <c r="E16" s="983"/>
      <c r="F16" s="983"/>
      <c r="G16" s="984"/>
    </row>
    <row r="17" spans="1:7" s="2" customFormat="1" ht="21" customHeight="1" thickBot="1">
      <c r="A17" s="286" t="s">
        <v>2</v>
      </c>
      <c r="B17" s="832"/>
      <c r="C17" s="1087" t="s">
        <v>70</v>
      </c>
      <c r="D17" s="1088"/>
      <c r="E17" s="1088"/>
      <c r="F17" s="1088"/>
      <c r="G17" s="1089"/>
    </row>
    <row r="18" spans="1:7" s="2" customFormat="1" ht="24" customHeight="1" thickBot="1">
      <c r="A18" s="287" t="s">
        <v>7</v>
      </c>
      <c r="B18" s="833"/>
      <c r="C18" s="128" t="s">
        <v>71</v>
      </c>
      <c r="D18" s="243"/>
      <c r="E18" s="244"/>
      <c r="F18" s="282"/>
      <c r="G18" s="240"/>
    </row>
    <row r="19" spans="1:7" s="2" customFormat="1" ht="51">
      <c r="A19" s="559">
        <v>1</v>
      </c>
      <c r="B19" s="834" t="s">
        <v>673</v>
      </c>
      <c r="C19" s="725" t="s">
        <v>641</v>
      </c>
      <c r="D19" s="556" t="s">
        <v>249</v>
      </c>
      <c r="E19" s="660">
        <v>1</v>
      </c>
      <c r="F19" s="557"/>
      <c r="G19" s="558">
        <f t="shared" ref="G19:G26" si="1">E19*F19</f>
        <v>0</v>
      </c>
    </row>
    <row r="20" spans="1:7" s="2" customFormat="1" ht="63.75">
      <c r="A20" s="288">
        <v>2</v>
      </c>
      <c r="B20" s="834" t="s">
        <v>676</v>
      </c>
      <c r="C20" s="295" t="s">
        <v>675</v>
      </c>
      <c r="D20" s="289" t="s">
        <v>306</v>
      </c>
      <c r="E20" s="660">
        <v>1106</v>
      </c>
      <c r="F20" s="44"/>
      <c r="G20" s="558">
        <f t="shared" si="1"/>
        <v>0</v>
      </c>
    </row>
    <row r="21" spans="1:7" s="2" customFormat="1" ht="51">
      <c r="A21" s="288">
        <v>3</v>
      </c>
      <c r="B21" s="834" t="s">
        <v>674</v>
      </c>
      <c r="C21" s="295" t="s">
        <v>642</v>
      </c>
      <c r="D21" s="289" t="s">
        <v>306</v>
      </c>
      <c r="E21" s="660">
        <v>40</v>
      </c>
      <c r="F21" s="44"/>
      <c r="G21" s="558">
        <f t="shared" si="1"/>
        <v>0</v>
      </c>
    </row>
    <row r="22" spans="1:7" s="2" customFormat="1" ht="51.75" customHeight="1">
      <c r="A22" s="288">
        <v>4</v>
      </c>
      <c r="B22" s="834" t="s">
        <v>713</v>
      </c>
      <c r="C22" s="726" t="s">
        <v>742</v>
      </c>
      <c r="D22" s="289" t="s">
        <v>327</v>
      </c>
      <c r="E22" s="660">
        <v>1840</v>
      </c>
      <c r="F22" s="44"/>
      <c r="G22" s="558">
        <f t="shared" si="1"/>
        <v>0</v>
      </c>
    </row>
    <row r="23" spans="1:7" s="2" customFormat="1" ht="51">
      <c r="A23" s="288">
        <v>5</v>
      </c>
      <c r="B23" s="834" t="s">
        <v>713</v>
      </c>
      <c r="C23" s="727" t="s">
        <v>358</v>
      </c>
      <c r="D23" s="289" t="s">
        <v>327</v>
      </c>
      <c r="E23" s="660">
        <v>12</v>
      </c>
      <c r="F23" s="44"/>
      <c r="G23" s="558">
        <f t="shared" si="1"/>
        <v>0</v>
      </c>
    </row>
    <row r="24" spans="1:7" s="2" customFormat="1" ht="63.75">
      <c r="A24" s="288">
        <v>6</v>
      </c>
      <c r="B24" s="835" t="s">
        <v>677</v>
      </c>
      <c r="C24" s="728" t="s">
        <v>360</v>
      </c>
      <c r="D24" s="289" t="s">
        <v>306</v>
      </c>
      <c r="E24" s="660">
        <v>810</v>
      </c>
      <c r="F24" s="44"/>
      <c r="G24" s="558">
        <f t="shared" si="1"/>
        <v>0</v>
      </c>
    </row>
    <row r="25" spans="1:7" s="2" customFormat="1" ht="81" customHeight="1">
      <c r="A25" s="288">
        <v>7</v>
      </c>
      <c r="B25" s="835">
        <v>2.9</v>
      </c>
      <c r="C25" s="729" t="s">
        <v>359</v>
      </c>
      <c r="D25" s="289" t="s">
        <v>327</v>
      </c>
      <c r="E25" s="660">
        <v>120</v>
      </c>
      <c r="F25" s="44"/>
      <c r="G25" s="558">
        <f t="shared" si="1"/>
        <v>0</v>
      </c>
    </row>
    <row r="26" spans="1:7" s="2" customFormat="1" ht="64.5" thickBot="1">
      <c r="A26" s="290">
        <v>8</v>
      </c>
      <c r="B26" s="835">
        <v>2.9</v>
      </c>
      <c r="C26" s="730" t="s">
        <v>361</v>
      </c>
      <c r="D26" s="291" t="s">
        <v>327</v>
      </c>
      <c r="E26" s="661">
        <v>232</v>
      </c>
      <c r="F26" s="46"/>
      <c r="G26" s="558">
        <f t="shared" si="1"/>
        <v>0</v>
      </c>
    </row>
    <row r="27" spans="1:7" s="2" customFormat="1" ht="20.25" customHeight="1" thickBot="1">
      <c r="A27" s="292"/>
      <c r="B27" s="836"/>
      <c r="C27" s="475" t="s">
        <v>73</v>
      </c>
      <c r="D27" s="440"/>
      <c r="E27" s="440"/>
      <c r="F27" s="440"/>
      <c r="G27" s="85">
        <f>SUM(G19:G26)</f>
        <v>0</v>
      </c>
    </row>
    <row r="28" spans="1:7" s="2" customFormat="1" ht="35.25" customHeight="1" thickBot="1">
      <c r="A28" s="255" t="s">
        <v>8</v>
      </c>
      <c r="B28" s="833"/>
      <c r="C28" s="128" t="s">
        <v>74</v>
      </c>
      <c r="D28" s="243"/>
      <c r="E28" s="244"/>
      <c r="F28" s="244"/>
      <c r="G28" s="293"/>
    </row>
    <row r="29" spans="1:7" s="1" customFormat="1" ht="15" customHeight="1">
      <c r="A29" s="988"/>
      <c r="B29" s="989"/>
      <c r="C29" s="990" t="s">
        <v>75</v>
      </c>
      <c r="D29" s="991"/>
      <c r="E29" s="569"/>
      <c r="F29" s="569"/>
      <c r="G29" s="570"/>
    </row>
    <row r="30" spans="1:7" s="2" customFormat="1" ht="51">
      <c r="A30" s="992">
        <v>1</v>
      </c>
      <c r="B30" s="835" t="s">
        <v>678</v>
      </c>
      <c r="C30" s="295" t="s">
        <v>307</v>
      </c>
      <c r="D30" s="289" t="s">
        <v>306</v>
      </c>
      <c r="E30" s="660">
        <v>1085</v>
      </c>
      <c r="F30" s="44"/>
      <c r="G30" s="44">
        <f t="shared" ref="G30:G31" si="2">E30*F30</f>
        <v>0</v>
      </c>
    </row>
    <row r="31" spans="1:7" s="2" customFormat="1" ht="108.75" customHeight="1">
      <c r="A31" s="288">
        <f>A30+1</f>
        <v>2</v>
      </c>
      <c r="B31" s="835" t="s">
        <v>678</v>
      </c>
      <c r="C31" s="295" t="s">
        <v>362</v>
      </c>
      <c r="D31" s="289" t="s">
        <v>306</v>
      </c>
      <c r="E31" s="660">
        <v>210</v>
      </c>
      <c r="F31" s="44"/>
      <c r="G31" s="558">
        <f t="shared" si="2"/>
        <v>0</v>
      </c>
    </row>
    <row r="32" spans="1:7" s="2" customFormat="1" ht="26.25" customHeight="1">
      <c r="A32" s="88"/>
      <c r="B32" s="837"/>
      <c r="C32" s="296" t="s">
        <v>76</v>
      </c>
      <c r="D32" s="1192"/>
      <c r="E32" s="1170"/>
      <c r="F32" s="1170"/>
      <c r="G32" s="1171"/>
    </row>
    <row r="33" spans="1:7" s="2" customFormat="1" ht="63.75">
      <c r="A33" s="288">
        <f>A31+1</f>
        <v>3</v>
      </c>
      <c r="B33" s="835" t="s">
        <v>679</v>
      </c>
      <c r="C33" s="295" t="s">
        <v>328</v>
      </c>
      <c r="D33" s="289" t="s">
        <v>327</v>
      </c>
      <c r="E33" s="660">
        <v>256</v>
      </c>
      <c r="F33" s="44"/>
      <c r="G33" s="558">
        <f t="shared" ref="G33:G45" si="3">E33*F33</f>
        <v>0</v>
      </c>
    </row>
    <row r="34" spans="1:7" s="2" customFormat="1" ht="65.25" customHeight="1">
      <c r="A34" s="288">
        <f t="shared" ref="A34:A42" si="4">A33+1</f>
        <v>4</v>
      </c>
      <c r="B34" s="835" t="s">
        <v>680</v>
      </c>
      <c r="C34" s="295" t="s">
        <v>329</v>
      </c>
      <c r="D34" s="289" t="s">
        <v>327</v>
      </c>
      <c r="E34" s="660">
        <v>110</v>
      </c>
      <c r="F34" s="44"/>
      <c r="G34" s="558">
        <f t="shared" si="3"/>
        <v>0</v>
      </c>
    </row>
    <row r="35" spans="1:7" s="2" customFormat="1" ht="51.75" customHeight="1">
      <c r="A35" s="288">
        <f t="shared" si="4"/>
        <v>5</v>
      </c>
      <c r="B35" s="835" t="s">
        <v>681</v>
      </c>
      <c r="C35" s="295" t="s">
        <v>330</v>
      </c>
      <c r="D35" s="289" t="s">
        <v>327</v>
      </c>
      <c r="E35" s="660">
        <v>40</v>
      </c>
      <c r="F35" s="44"/>
      <c r="G35" s="558">
        <f t="shared" si="3"/>
        <v>0</v>
      </c>
    </row>
    <row r="36" spans="1:7" s="2" customFormat="1" ht="51">
      <c r="A36" s="288">
        <f t="shared" si="4"/>
        <v>6</v>
      </c>
      <c r="B36" s="835" t="s">
        <v>682</v>
      </c>
      <c r="C36" s="295" t="s">
        <v>331</v>
      </c>
      <c r="D36" s="289" t="s">
        <v>327</v>
      </c>
      <c r="E36" s="660">
        <v>125</v>
      </c>
      <c r="F36" s="44"/>
      <c r="G36" s="558">
        <f t="shared" si="3"/>
        <v>0</v>
      </c>
    </row>
    <row r="37" spans="1:7" s="2" customFormat="1" ht="76.5">
      <c r="A37" s="288">
        <f t="shared" si="4"/>
        <v>7</v>
      </c>
      <c r="B37" s="835" t="s">
        <v>683</v>
      </c>
      <c r="C37" s="295" t="s">
        <v>308</v>
      </c>
      <c r="D37" s="289" t="s">
        <v>306</v>
      </c>
      <c r="E37" s="660">
        <v>990</v>
      </c>
      <c r="F37" s="44"/>
      <c r="G37" s="558">
        <f t="shared" si="3"/>
        <v>0</v>
      </c>
    </row>
    <row r="38" spans="1:7" s="2" customFormat="1" ht="51">
      <c r="A38" s="288">
        <f t="shared" si="4"/>
        <v>8</v>
      </c>
      <c r="B38" s="835" t="s">
        <v>684</v>
      </c>
      <c r="C38" s="284" t="s">
        <v>309</v>
      </c>
      <c r="D38" s="289" t="s">
        <v>306</v>
      </c>
      <c r="E38" s="660">
        <v>27.2</v>
      </c>
      <c r="F38" s="44"/>
      <c r="G38" s="558">
        <f t="shared" si="3"/>
        <v>0</v>
      </c>
    </row>
    <row r="39" spans="1:7" s="2" customFormat="1" ht="51">
      <c r="A39" s="288">
        <f t="shared" si="4"/>
        <v>9</v>
      </c>
      <c r="B39" s="835" t="s">
        <v>684</v>
      </c>
      <c r="C39" s="295" t="s">
        <v>337</v>
      </c>
      <c r="D39" s="289" t="s">
        <v>6</v>
      </c>
      <c r="E39" s="660">
        <v>90</v>
      </c>
      <c r="F39" s="44"/>
      <c r="G39" s="558">
        <f t="shared" si="3"/>
        <v>0</v>
      </c>
    </row>
    <row r="40" spans="1:7" s="2" customFormat="1" ht="76.5">
      <c r="A40" s="288">
        <f t="shared" si="4"/>
        <v>10</v>
      </c>
      <c r="B40" s="835" t="s">
        <v>684</v>
      </c>
      <c r="C40" s="295" t="s">
        <v>310</v>
      </c>
      <c r="D40" s="289" t="s">
        <v>306</v>
      </c>
      <c r="E40" s="660">
        <v>42</v>
      </c>
      <c r="F40" s="44"/>
      <c r="G40" s="558">
        <f t="shared" si="3"/>
        <v>0</v>
      </c>
    </row>
    <row r="41" spans="1:7" s="2" customFormat="1" ht="51">
      <c r="A41" s="288">
        <f>A40+1</f>
        <v>11</v>
      </c>
      <c r="B41" s="835" t="s">
        <v>685</v>
      </c>
      <c r="C41" s="284" t="s">
        <v>338</v>
      </c>
      <c r="D41" s="289" t="s">
        <v>6</v>
      </c>
      <c r="E41" s="660">
        <v>94</v>
      </c>
      <c r="F41" s="44"/>
      <c r="G41" s="558">
        <f t="shared" si="3"/>
        <v>0</v>
      </c>
    </row>
    <row r="42" spans="1:7" s="2" customFormat="1" ht="65.25" customHeight="1">
      <c r="A42" s="288">
        <f t="shared" si="4"/>
        <v>12</v>
      </c>
      <c r="B42" s="835" t="s">
        <v>685</v>
      </c>
      <c r="C42" s="295" t="s">
        <v>339</v>
      </c>
      <c r="D42" s="289" t="s">
        <v>6</v>
      </c>
      <c r="E42" s="660">
        <v>24</v>
      </c>
      <c r="F42" s="397"/>
      <c r="G42" s="558">
        <f t="shared" si="3"/>
        <v>0</v>
      </c>
    </row>
    <row r="43" spans="1:7" s="2" customFormat="1" ht="81.75" customHeight="1">
      <c r="A43" s="288">
        <f>A42+1</f>
        <v>13</v>
      </c>
      <c r="B43" s="835" t="s">
        <v>684</v>
      </c>
      <c r="C43" s="295" t="s">
        <v>356</v>
      </c>
      <c r="D43" s="289" t="s">
        <v>363</v>
      </c>
      <c r="E43" s="660">
        <v>7</v>
      </c>
      <c r="F43" s="397"/>
      <c r="G43" s="558">
        <f t="shared" si="3"/>
        <v>0</v>
      </c>
    </row>
    <row r="44" spans="1:7" s="2" customFormat="1" ht="127.5">
      <c r="A44" s="288">
        <f>A43+1</f>
        <v>14</v>
      </c>
      <c r="B44" s="835" t="s">
        <v>683</v>
      </c>
      <c r="C44" s="295" t="s">
        <v>743</v>
      </c>
      <c r="D44" s="289" t="s">
        <v>306</v>
      </c>
      <c r="E44" s="660">
        <v>170</v>
      </c>
      <c r="F44" s="397"/>
      <c r="G44" s="558">
        <f t="shared" si="3"/>
        <v>0</v>
      </c>
    </row>
    <row r="45" spans="1:7" s="2" customFormat="1" ht="95.25" customHeight="1" thickBot="1">
      <c r="A45" s="290">
        <f>A44+1</f>
        <v>15</v>
      </c>
      <c r="B45" s="835" t="s">
        <v>686</v>
      </c>
      <c r="C45" s="297" t="s">
        <v>753</v>
      </c>
      <c r="D45" s="291" t="s">
        <v>306</v>
      </c>
      <c r="E45" s="661">
        <v>38</v>
      </c>
      <c r="F45" s="398"/>
      <c r="G45" s="558">
        <f t="shared" si="3"/>
        <v>0</v>
      </c>
    </row>
    <row r="46" spans="1:7" s="2" customFormat="1" ht="16.5" thickBot="1">
      <c r="A46" s="298"/>
      <c r="B46" s="838"/>
      <c r="C46" s="441" t="s">
        <v>77</v>
      </c>
      <c r="D46" s="476"/>
      <c r="E46" s="442"/>
      <c r="F46" s="477"/>
      <c r="G46" s="85">
        <f>SUM(G30:G45)</f>
        <v>0</v>
      </c>
    </row>
    <row r="47" spans="1:7" s="2" customFormat="1" ht="19.5" customHeight="1" thickBot="1">
      <c r="A47" s="299" t="s">
        <v>9</v>
      </c>
      <c r="B47" s="839"/>
      <c r="C47" s="300" t="s">
        <v>78</v>
      </c>
      <c r="D47" s="301"/>
      <c r="E47" s="302"/>
      <c r="F47" s="302"/>
      <c r="G47" s="303"/>
    </row>
    <row r="48" spans="1:7" s="2" customFormat="1" ht="12.75">
      <c r="A48" s="304"/>
      <c r="B48" s="840"/>
      <c r="C48" s="701" t="s">
        <v>72</v>
      </c>
      <c r="D48" s="305"/>
      <c r="E48" s="306"/>
      <c r="F48" s="306"/>
      <c r="G48" s="307"/>
    </row>
    <row r="49" spans="1:7" s="2" customFormat="1" ht="41.25" customHeight="1">
      <c r="A49" s="993">
        <v>1</v>
      </c>
      <c r="B49" s="827">
        <v>2.12</v>
      </c>
      <c r="C49" s="321" t="s">
        <v>796</v>
      </c>
      <c r="D49" s="70" t="s">
        <v>1</v>
      </c>
      <c r="E49" s="52">
        <v>41200</v>
      </c>
      <c r="F49" s="44"/>
      <c r="G49" s="44">
        <f>E49*F49</f>
        <v>0</v>
      </c>
    </row>
    <row r="50" spans="1:7" s="2" customFormat="1" ht="39" thickBot="1">
      <c r="A50" s="308">
        <v>2</v>
      </c>
      <c r="B50" s="828">
        <v>2.12</v>
      </c>
      <c r="C50" s="351" t="s">
        <v>797</v>
      </c>
      <c r="D50" s="49" t="s">
        <v>1</v>
      </c>
      <c r="E50" s="50">
        <v>19550</v>
      </c>
      <c r="F50" s="46"/>
      <c r="G50" s="47">
        <f>E50*F50</f>
        <v>0</v>
      </c>
    </row>
    <row r="51" spans="1:7" s="2" customFormat="1" ht="18.75" customHeight="1" thickBot="1">
      <c r="A51" s="309"/>
      <c r="B51" s="841"/>
      <c r="C51" s="449" t="s">
        <v>73</v>
      </c>
      <c r="D51" s="444"/>
      <c r="E51" s="444"/>
      <c r="F51" s="445"/>
      <c r="G51" s="51">
        <f>SUM(G49:G50)</f>
        <v>0</v>
      </c>
    </row>
    <row r="52" spans="1:7" s="2" customFormat="1" ht="18.75" customHeight="1" thickBot="1">
      <c r="A52" s="310" t="s">
        <v>10</v>
      </c>
      <c r="B52" s="842"/>
      <c r="C52" s="311" t="s">
        <v>80</v>
      </c>
      <c r="D52" s="312"/>
      <c r="E52" s="313"/>
      <c r="F52" s="313"/>
      <c r="G52" s="314"/>
    </row>
    <row r="53" spans="1:7" s="2" customFormat="1" ht="12.75">
      <c r="A53" s="317"/>
      <c r="B53" s="843"/>
      <c r="C53" s="318" t="s">
        <v>79</v>
      </c>
      <c r="D53" s="1169"/>
      <c r="E53" s="1170"/>
      <c r="F53" s="1170"/>
      <c r="G53" s="1171"/>
    </row>
    <row r="54" spans="1:7" s="2" customFormat="1" ht="51">
      <c r="A54" s="320">
        <v>1</v>
      </c>
      <c r="B54" s="844" t="s">
        <v>687</v>
      </c>
      <c r="C54" s="321" t="s">
        <v>744</v>
      </c>
      <c r="D54" s="289" t="s">
        <v>327</v>
      </c>
      <c r="E54" s="660">
        <v>141</v>
      </c>
      <c r="F54" s="44"/>
      <c r="G54" s="45">
        <f>E54*F54</f>
        <v>0</v>
      </c>
    </row>
    <row r="55" spans="1:7" s="2" customFormat="1" ht="51">
      <c r="A55" s="1106">
        <v>2</v>
      </c>
      <c r="B55" s="975" t="s">
        <v>688</v>
      </c>
      <c r="C55" s="531" t="s">
        <v>745</v>
      </c>
      <c r="D55" s="538"/>
      <c r="E55" s="534"/>
      <c r="F55" s="536"/>
      <c r="G55" s="399"/>
    </row>
    <row r="56" spans="1:7" s="2" customFormat="1" ht="54" customHeight="1">
      <c r="A56" s="1107"/>
      <c r="B56" s="845"/>
      <c r="C56" s="533" t="s">
        <v>415</v>
      </c>
      <c r="D56" s="539"/>
      <c r="E56" s="535"/>
      <c r="F56" s="537"/>
      <c r="G56" s="400"/>
    </row>
    <row r="57" spans="1:7" s="2" customFormat="1" ht="38.25">
      <c r="A57" s="1107"/>
      <c r="B57" s="846"/>
      <c r="C57" s="532" t="s">
        <v>311</v>
      </c>
      <c r="D57" s="289" t="s">
        <v>306</v>
      </c>
      <c r="E57" s="660">
        <v>93</v>
      </c>
      <c r="F57" s="44"/>
      <c r="G57" s="45">
        <f>E57*F57</f>
        <v>0</v>
      </c>
    </row>
    <row r="58" spans="1:7" s="2" customFormat="1" ht="140.25">
      <c r="A58" s="320">
        <v>3</v>
      </c>
      <c r="B58" s="844" t="s">
        <v>688</v>
      </c>
      <c r="C58" s="321" t="s">
        <v>416</v>
      </c>
      <c r="D58" s="289" t="s">
        <v>6</v>
      </c>
      <c r="E58" s="660">
        <v>86</v>
      </c>
      <c r="F58" s="44"/>
      <c r="G58" s="45">
        <f>E58*F58</f>
        <v>0</v>
      </c>
    </row>
    <row r="59" spans="1:7" s="2" customFormat="1" ht="12.75">
      <c r="A59" s="322"/>
      <c r="B59" s="847"/>
      <c r="C59" s="318" t="s">
        <v>82</v>
      </c>
      <c r="D59" s="1195"/>
      <c r="E59" s="1170"/>
      <c r="F59" s="1170"/>
      <c r="G59" s="1171"/>
    </row>
    <row r="60" spans="1:7" s="2" customFormat="1" ht="76.5">
      <c r="A60" s="320">
        <v>4</v>
      </c>
      <c r="B60" s="844" t="s">
        <v>798</v>
      </c>
      <c r="C60" s="321" t="s">
        <v>746</v>
      </c>
      <c r="D60" s="289" t="s">
        <v>306</v>
      </c>
      <c r="E60" s="44">
        <v>2960</v>
      </c>
      <c r="F60" s="44"/>
      <c r="G60" s="45">
        <f>E60*F60</f>
        <v>0</v>
      </c>
    </row>
    <row r="61" spans="1:7" s="2" customFormat="1" ht="12.75">
      <c r="A61" s="322"/>
      <c r="B61" s="847"/>
      <c r="C61" s="318" t="s">
        <v>81</v>
      </c>
      <c r="D61" s="1195"/>
      <c r="E61" s="1170"/>
      <c r="F61" s="1170"/>
      <c r="G61" s="1171"/>
    </row>
    <row r="62" spans="1:7" s="2" customFormat="1" ht="38.25">
      <c r="A62" s="320">
        <v>5</v>
      </c>
      <c r="B62" s="844" t="s">
        <v>689</v>
      </c>
      <c r="C62" s="321" t="s">
        <v>312</v>
      </c>
      <c r="D62" s="289" t="s">
        <v>306</v>
      </c>
      <c r="E62" s="660">
        <v>130</v>
      </c>
      <c r="F62" s="44"/>
      <c r="G62" s="45">
        <f>E62*F62</f>
        <v>0</v>
      </c>
    </row>
    <row r="63" spans="1:7" s="2" customFormat="1" ht="114.75">
      <c r="A63" s="320">
        <v>6</v>
      </c>
      <c r="B63" s="844" t="s">
        <v>689</v>
      </c>
      <c r="C63" s="321" t="s">
        <v>747</v>
      </c>
      <c r="D63" s="289" t="s">
        <v>306</v>
      </c>
      <c r="E63" s="660">
        <v>540</v>
      </c>
      <c r="F63" s="44"/>
      <c r="G63" s="45">
        <f>E63*F63</f>
        <v>0</v>
      </c>
    </row>
    <row r="64" spans="1:7" s="2" customFormat="1" ht="63.75">
      <c r="A64" s="320">
        <v>7</v>
      </c>
      <c r="B64" s="844" t="s">
        <v>689</v>
      </c>
      <c r="C64" s="321" t="s">
        <v>481</v>
      </c>
      <c r="D64" s="289" t="s">
        <v>306</v>
      </c>
      <c r="E64" s="660">
        <v>300</v>
      </c>
      <c r="F64" s="44"/>
      <c r="G64" s="45">
        <f>E64*F64</f>
        <v>0</v>
      </c>
    </row>
    <row r="65" spans="1:7" s="2" customFormat="1" ht="77.25" thickBot="1">
      <c r="A65" s="323">
        <v>8</v>
      </c>
      <c r="B65" s="844" t="s">
        <v>689</v>
      </c>
      <c r="C65" s="324" t="s">
        <v>313</v>
      </c>
      <c r="D65" s="291" t="s">
        <v>306</v>
      </c>
      <c r="E65" s="661">
        <v>490</v>
      </c>
      <c r="F65" s="46"/>
      <c r="G65" s="47">
        <f>E65*F65</f>
        <v>0</v>
      </c>
    </row>
    <row r="66" spans="1:7" s="2" customFormat="1" ht="20.25" customHeight="1" thickBot="1">
      <c r="A66" s="325"/>
      <c r="B66" s="848"/>
      <c r="C66" s="446" t="s">
        <v>73</v>
      </c>
      <c r="D66" s="478"/>
      <c r="E66" s="447"/>
      <c r="F66" s="448"/>
      <c r="G66" s="54">
        <f>SUM(G54:G65)</f>
        <v>0</v>
      </c>
    </row>
    <row r="67" spans="1:7" s="2" customFormat="1" ht="16.5" thickBot="1">
      <c r="A67" s="326" t="s">
        <v>24</v>
      </c>
      <c r="B67" s="849"/>
      <c r="C67" s="311" t="s">
        <v>83</v>
      </c>
      <c r="D67" s="327"/>
      <c r="E67" s="313"/>
      <c r="F67" s="313"/>
      <c r="G67" s="328"/>
    </row>
    <row r="68" spans="1:7" s="2" customFormat="1" ht="12.75">
      <c r="A68" s="385"/>
      <c r="B68" s="850"/>
      <c r="C68" s="550" t="s">
        <v>84</v>
      </c>
      <c r="D68" s="1169"/>
      <c r="E68" s="1170"/>
      <c r="F68" s="1170"/>
      <c r="G68" s="1171"/>
    </row>
    <row r="69" spans="1:7" s="2" customFormat="1" ht="89.25">
      <c r="A69" s="320">
        <v>1</v>
      </c>
      <c r="B69" s="844" t="s">
        <v>691</v>
      </c>
      <c r="C69" s="321" t="s">
        <v>314</v>
      </c>
      <c r="D69" s="289" t="s">
        <v>306</v>
      </c>
      <c r="E69" s="660">
        <v>430</v>
      </c>
      <c r="F69" s="397"/>
      <c r="G69" s="45">
        <f>E69*F69</f>
        <v>0</v>
      </c>
    </row>
    <row r="70" spans="1:7" s="2" customFormat="1" ht="76.5">
      <c r="A70" s="320">
        <f>A69+1</f>
        <v>2</v>
      </c>
      <c r="B70" s="844" t="s">
        <v>691</v>
      </c>
      <c r="C70" s="321" t="s">
        <v>423</v>
      </c>
      <c r="D70" s="289" t="s">
        <v>306</v>
      </c>
      <c r="E70" s="660">
        <v>480</v>
      </c>
      <c r="F70" s="397"/>
      <c r="G70" s="45">
        <f>E70*F70</f>
        <v>0</v>
      </c>
    </row>
    <row r="71" spans="1:7" s="2" customFormat="1" ht="51">
      <c r="A71" s="322">
        <f>A70+1</f>
        <v>3</v>
      </c>
      <c r="B71" s="844" t="s">
        <v>691</v>
      </c>
      <c r="C71" s="321" t="s">
        <v>315</v>
      </c>
      <c r="D71" s="289" t="s">
        <v>306</v>
      </c>
      <c r="E71" s="660">
        <v>480</v>
      </c>
      <c r="F71" s="397"/>
      <c r="G71" s="45">
        <f>E71*F71</f>
        <v>0</v>
      </c>
    </row>
    <row r="72" spans="1:7" s="2" customFormat="1" ht="38.25">
      <c r="A72" s="322">
        <f>A71+1</f>
        <v>4</v>
      </c>
      <c r="B72" s="844" t="s">
        <v>692</v>
      </c>
      <c r="C72" s="321" t="s">
        <v>316</v>
      </c>
      <c r="D72" s="289" t="s">
        <v>306</v>
      </c>
      <c r="E72" s="660">
        <v>480</v>
      </c>
      <c r="F72" s="397"/>
      <c r="G72" s="45">
        <f>E72*F72</f>
        <v>0</v>
      </c>
    </row>
    <row r="73" spans="1:7" s="2" customFormat="1" ht="64.5" thickBot="1">
      <c r="A73" s="308">
        <f>A72+1</f>
        <v>5</v>
      </c>
      <c r="B73" s="844" t="s">
        <v>693</v>
      </c>
      <c r="C73" s="351" t="s">
        <v>366</v>
      </c>
      <c r="D73" s="291" t="s">
        <v>6</v>
      </c>
      <c r="E73" s="661">
        <v>90</v>
      </c>
      <c r="F73" s="398"/>
      <c r="G73" s="47">
        <f>E73*F73</f>
        <v>0</v>
      </c>
    </row>
    <row r="74" spans="1:7" s="2" customFormat="1" ht="18.75" customHeight="1" thickBot="1">
      <c r="A74" s="329"/>
      <c r="B74" s="851"/>
      <c r="C74" s="446" t="s">
        <v>73</v>
      </c>
      <c r="D74" s="1113"/>
      <c r="E74" s="1012"/>
      <c r="F74" s="1013"/>
      <c r="G74" s="54">
        <f>SUM(G69:G73)</f>
        <v>0</v>
      </c>
    </row>
    <row r="75" spans="1:7" s="2" customFormat="1" ht="16.5" thickBot="1">
      <c r="A75" s="326" t="s">
        <v>62</v>
      </c>
      <c r="B75" s="849"/>
      <c r="C75" s="311" t="s">
        <v>85</v>
      </c>
      <c r="D75" s="327"/>
      <c r="E75" s="313"/>
      <c r="F75" s="313"/>
      <c r="G75" s="328"/>
    </row>
    <row r="76" spans="1:7" s="2" customFormat="1" ht="12.75">
      <c r="A76" s="560"/>
      <c r="B76" s="852"/>
      <c r="C76" s="318" t="s">
        <v>86</v>
      </c>
      <c r="D76" s="563"/>
      <c r="E76" s="332"/>
      <c r="F76" s="332"/>
      <c r="G76" s="333"/>
    </row>
    <row r="77" spans="1:7" s="2" customFormat="1" ht="63.75">
      <c r="A77" s="540">
        <v>1</v>
      </c>
      <c r="B77" s="829">
        <v>2.16</v>
      </c>
      <c r="C77" s="561" t="s">
        <v>367</v>
      </c>
      <c r="D77" s="562" t="s">
        <v>306</v>
      </c>
      <c r="E77" s="645">
        <v>840</v>
      </c>
      <c r="F77" s="57"/>
      <c r="G77" s="58">
        <f t="shared" ref="G77:G86" si="5">E77*F77</f>
        <v>0</v>
      </c>
    </row>
    <row r="78" spans="1:7" s="2" customFormat="1" ht="89.25">
      <c r="A78" s="320">
        <v>2</v>
      </c>
      <c r="B78" s="829">
        <v>2.16</v>
      </c>
      <c r="C78" s="334" t="s">
        <v>348</v>
      </c>
      <c r="D78" s="335" t="s">
        <v>306</v>
      </c>
      <c r="E78" s="645">
        <v>240</v>
      </c>
      <c r="F78" s="57"/>
      <c r="G78" s="58">
        <f t="shared" si="5"/>
        <v>0</v>
      </c>
    </row>
    <row r="79" spans="1:7" s="2" customFormat="1" ht="76.5">
      <c r="A79" s="320">
        <v>3</v>
      </c>
      <c r="B79" s="829">
        <v>2.16</v>
      </c>
      <c r="C79" s="321" t="s">
        <v>658</v>
      </c>
      <c r="D79" s="335" t="s">
        <v>306</v>
      </c>
      <c r="E79" s="645">
        <v>200</v>
      </c>
      <c r="F79" s="57"/>
      <c r="G79" s="58">
        <f t="shared" si="5"/>
        <v>0</v>
      </c>
    </row>
    <row r="80" spans="1:7" s="2" customFormat="1" ht="127.5">
      <c r="A80" s="320">
        <v>4</v>
      </c>
      <c r="B80" s="829">
        <v>2.17</v>
      </c>
      <c r="C80" s="295" t="s">
        <v>638</v>
      </c>
      <c r="D80" s="335" t="s">
        <v>306</v>
      </c>
      <c r="E80" s="645">
        <v>650</v>
      </c>
      <c r="F80" s="57"/>
      <c r="G80" s="58">
        <f t="shared" si="5"/>
        <v>0</v>
      </c>
    </row>
    <row r="81" spans="1:7" s="2" customFormat="1" ht="51">
      <c r="A81" s="320">
        <v>5</v>
      </c>
      <c r="B81" s="829">
        <v>2.17</v>
      </c>
      <c r="C81" s="321" t="s">
        <v>368</v>
      </c>
      <c r="D81" s="335" t="s">
        <v>306</v>
      </c>
      <c r="E81" s="645">
        <v>400</v>
      </c>
      <c r="F81" s="401"/>
      <c r="G81" s="58">
        <f t="shared" si="5"/>
        <v>0</v>
      </c>
    </row>
    <row r="82" spans="1:7" s="2" customFormat="1" ht="63.75">
      <c r="A82" s="320">
        <f>A81+1</f>
        <v>6</v>
      </c>
      <c r="B82" s="829">
        <v>2.17</v>
      </c>
      <c r="C82" s="321" t="s">
        <v>639</v>
      </c>
      <c r="D82" s="335" t="s">
        <v>306</v>
      </c>
      <c r="E82" s="645">
        <v>180</v>
      </c>
      <c r="F82" s="401"/>
      <c r="G82" s="58">
        <f t="shared" si="5"/>
        <v>0</v>
      </c>
    </row>
    <row r="83" spans="1:7" s="2" customFormat="1" ht="63.75">
      <c r="A83" s="320">
        <f>A82+1</f>
        <v>7</v>
      </c>
      <c r="B83" s="829">
        <v>2.17</v>
      </c>
      <c r="C83" s="321" t="s">
        <v>371</v>
      </c>
      <c r="D83" s="335" t="s">
        <v>306</v>
      </c>
      <c r="E83" s="645">
        <v>170</v>
      </c>
      <c r="F83" s="401"/>
      <c r="G83" s="58">
        <f t="shared" si="5"/>
        <v>0</v>
      </c>
    </row>
    <row r="84" spans="1:7" s="2" customFormat="1" ht="102">
      <c r="A84" s="320">
        <f>A83+1</f>
        <v>8</v>
      </c>
      <c r="B84" s="829">
        <v>2.17</v>
      </c>
      <c r="C84" s="321" t="s">
        <v>370</v>
      </c>
      <c r="D84" s="335" t="s">
        <v>306</v>
      </c>
      <c r="E84" s="645">
        <v>260</v>
      </c>
      <c r="F84" s="401"/>
      <c r="G84" s="58">
        <f t="shared" si="5"/>
        <v>0</v>
      </c>
    </row>
    <row r="85" spans="1:7" s="2" customFormat="1" ht="63.75">
      <c r="A85" s="320">
        <f>A84+1</f>
        <v>9</v>
      </c>
      <c r="B85" s="829">
        <v>2.17</v>
      </c>
      <c r="C85" s="321" t="s">
        <v>369</v>
      </c>
      <c r="D85" s="335" t="s">
        <v>306</v>
      </c>
      <c r="E85" s="645">
        <v>76</v>
      </c>
      <c r="F85" s="401"/>
      <c r="G85" s="58">
        <f t="shared" si="5"/>
        <v>0</v>
      </c>
    </row>
    <row r="86" spans="1:7" s="2" customFormat="1" ht="64.5" thickBot="1">
      <c r="A86" s="323">
        <f>A85+1</f>
        <v>10</v>
      </c>
      <c r="B86" s="829">
        <v>2.17</v>
      </c>
      <c r="C86" s="351" t="s">
        <v>372</v>
      </c>
      <c r="D86" s="336" t="s">
        <v>306</v>
      </c>
      <c r="E86" s="652">
        <v>76</v>
      </c>
      <c r="F86" s="402"/>
      <c r="G86" s="60">
        <f t="shared" si="5"/>
        <v>0</v>
      </c>
    </row>
    <row r="87" spans="1:7" s="2" customFormat="1" ht="21" customHeight="1" thickBot="1">
      <c r="A87" s="337"/>
      <c r="B87" s="853"/>
      <c r="C87" s="443" t="s">
        <v>73</v>
      </c>
      <c r="D87" s="1062"/>
      <c r="E87" s="1001"/>
      <c r="F87" s="1002"/>
      <c r="G87" s="61">
        <f>SUM(G77:G86)</f>
        <v>0</v>
      </c>
    </row>
    <row r="88" spans="1:7" s="2" customFormat="1" ht="18.75" thickBot="1">
      <c r="A88" s="1090" t="s">
        <v>87</v>
      </c>
      <c r="B88" s="1091"/>
      <c r="C88" s="1092"/>
      <c r="D88" s="1092"/>
      <c r="E88" s="1092"/>
      <c r="F88" s="1092"/>
      <c r="G88" s="62">
        <f>G27+G46+G51+G66+G74+G87</f>
        <v>0</v>
      </c>
    </row>
    <row r="89" spans="1:7" s="2" customFormat="1" ht="20.25" customHeight="1" thickBot="1">
      <c r="A89" s="285" t="s">
        <v>3</v>
      </c>
      <c r="B89" s="832"/>
      <c r="C89" s="1108" t="s">
        <v>88</v>
      </c>
      <c r="D89" s="1109"/>
      <c r="E89" s="1109"/>
      <c r="F89" s="1109"/>
      <c r="G89" s="1110"/>
    </row>
    <row r="90" spans="1:7" s="2" customFormat="1" ht="16.5" thickBot="1">
      <c r="A90" s="338"/>
      <c r="B90" s="854"/>
      <c r="C90" s="339"/>
      <c r="D90" s="340"/>
      <c r="E90" s="315"/>
      <c r="F90" s="315"/>
      <c r="G90" s="341"/>
    </row>
    <row r="91" spans="1:7" s="2" customFormat="1" ht="16.5" thickBot="1">
      <c r="A91" s="326" t="s">
        <v>7</v>
      </c>
      <c r="B91" s="849"/>
      <c r="C91" s="311" t="s">
        <v>89</v>
      </c>
      <c r="D91" s="327"/>
      <c r="E91" s="313"/>
      <c r="F91" s="313"/>
      <c r="G91" s="328"/>
    </row>
    <row r="92" spans="1:7" s="2" customFormat="1" ht="12.75">
      <c r="A92" s="702"/>
      <c r="B92" s="855"/>
      <c r="C92" s="331" t="s">
        <v>90</v>
      </c>
      <c r="D92" s="1169"/>
      <c r="E92" s="1170"/>
      <c r="F92" s="1170"/>
      <c r="G92" s="1171"/>
    </row>
    <row r="93" spans="1:7" s="2" customFormat="1" ht="153">
      <c r="A93" s="1111">
        <v>1</v>
      </c>
      <c r="B93" s="1200">
        <v>2.1800000000000002</v>
      </c>
      <c r="C93" s="349" t="s">
        <v>801</v>
      </c>
      <c r="D93" s="418"/>
      <c r="E93" s="657"/>
      <c r="F93" s="108"/>
      <c r="G93" s="387"/>
    </row>
    <row r="94" spans="1:7" s="2" customFormat="1" ht="12.75">
      <c r="A94" s="1112"/>
      <c r="B94" s="1175"/>
      <c r="C94" s="731" t="s">
        <v>92</v>
      </c>
      <c r="D94" s="335" t="s">
        <v>363</v>
      </c>
      <c r="E94" s="653">
        <v>2</v>
      </c>
      <c r="F94" s="403"/>
      <c r="G94" s="58">
        <f>E94*F94</f>
        <v>0</v>
      </c>
    </row>
    <row r="95" spans="1:7" s="2" customFormat="1" ht="12.75">
      <c r="A95" s="1112"/>
      <c r="B95" s="1175"/>
      <c r="C95" s="731" t="s">
        <v>91</v>
      </c>
      <c r="D95" s="335" t="s">
        <v>363</v>
      </c>
      <c r="E95" s="653">
        <v>2</v>
      </c>
      <c r="F95" s="403"/>
      <c r="G95" s="58">
        <f>E95*F95</f>
        <v>0</v>
      </c>
    </row>
    <row r="96" spans="1:7" s="2" customFormat="1" ht="12.75">
      <c r="A96" s="1112"/>
      <c r="B96" s="1175"/>
      <c r="C96" s="344" t="s">
        <v>93</v>
      </c>
      <c r="D96" s="335" t="s">
        <v>363</v>
      </c>
      <c r="E96" s="653">
        <v>1</v>
      </c>
      <c r="F96" s="403"/>
      <c r="G96" s="58">
        <f>E96*F96</f>
        <v>0</v>
      </c>
    </row>
    <row r="97" spans="1:7" s="2" customFormat="1" ht="12.75">
      <c r="A97" s="1112"/>
      <c r="B97" s="1175"/>
      <c r="C97" s="344" t="s">
        <v>94</v>
      </c>
      <c r="D97" s="335" t="s">
        <v>363</v>
      </c>
      <c r="E97" s="653">
        <v>1</v>
      </c>
      <c r="F97" s="403"/>
      <c r="G97" s="58">
        <f>E97*F97</f>
        <v>0</v>
      </c>
    </row>
    <row r="98" spans="1:7" s="2" customFormat="1" ht="12.75">
      <c r="A98" s="1112"/>
      <c r="B98" s="1173"/>
      <c r="C98" s="344" t="s">
        <v>95</v>
      </c>
      <c r="D98" s="335" t="s">
        <v>363</v>
      </c>
      <c r="E98" s="653">
        <v>4</v>
      </c>
      <c r="F98" s="403"/>
      <c r="G98" s="58">
        <f>E98*F98</f>
        <v>0</v>
      </c>
    </row>
    <row r="99" spans="1:7" s="2" customFormat="1" ht="134.25" customHeight="1">
      <c r="A99" s="1106">
        <v>2</v>
      </c>
      <c r="B99" s="1074">
        <v>2.1800000000000002</v>
      </c>
      <c r="C99" s="344" t="s">
        <v>802</v>
      </c>
      <c r="D99" s="335"/>
      <c r="E99" s="653"/>
      <c r="F99" s="57"/>
      <c r="G99" s="58"/>
    </row>
    <row r="100" spans="1:7" s="2" customFormat="1" ht="18.75" customHeight="1">
      <c r="A100" s="1106"/>
      <c r="B100" s="1174"/>
      <c r="C100" s="731" t="s">
        <v>275</v>
      </c>
      <c r="D100" s="335" t="s">
        <v>363</v>
      </c>
      <c r="E100" s="653">
        <v>1</v>
      </c>
      <c r="F100" s="57"/>
      <c r="G100" s="58">
        <f>E100*F100</f>
        <v>0</v>
      </c>
    </row>
    <row r="101" spans="1:7" s="2" customFormat="1" ht="19.5" customHeight="1">
      <c r="A101" s="1106"/>
      <c r="B101" s="1172"/>
      <c r="C101" s="344" t="s">
        <v>111</v>
      </c>
      <c r="D101" s="335" t="s">
        <v>363</v>
      </c>
      <c r="E101" s="653">
        <v>1</v>
      </c>
      <c r="F101" s="57"/>
      <c r="G101" s="58">
        <f>E101*F101</f>
        <v>0</v>
      </c>
    </row>
    <row r="102" spans="1:7" s="2" customFormat="1" ht="133.5" customHeight="1">
      <c r="A102" s="1106">
        <v>3</v>
      </c>
      <c r="B102" s="1074">
        <v>2.1800000000000002</v>
      </c>
      <c r="C102" s="344" t="s">
        <v>803</v>
      </c>
      <c r="D102" s="335"/>
      <c r="E102" s="653"/>
      <c r="F102" s="57"/>
      <c r="G102" s="58"/>
    </row>
    <row r="103" spans="1:7" s="2" customFormat="1" ht="12.75">
      <c r="A103" s="1106"/>
      <c r="B103" s="1174"/>
      <c r="C103" s="732" t="s">
        <v>659</v>
      </c>
      <c r="D103" s="335" t="s">
        <v>363</v>
      </c>
      <c r="E103" s="653">
        <v>1</v>
      </c>
      <c r="F103" s="403"/>
      <c r="G103" s="58">
        <f>E103*F103</f>
        <v>0</v>
      </c>
    </row>
    <row r="104" spans="1:7" s="2" customFormat="1" ht="12.75">
      <c r="A104" s="1106"/>
      <c r="B104" s="1174"/>
      <c r="C104" s="732" t="s">
        <v>417</v>
      </c>
      <c r="D104" s="335" t="s">
        <v>363</v>
      </c>
      <c r="E104" s="653">
        <v>2</v>
      </c>
      <c r="F104" s="403"/>
      <c r="G104" s="58">
        <f>E104*F104</f>
        <v>0</v>
      </c>
    </row>
    <row r="105" spans="1:7" s="2" customFormat="1" ht="12.75">
      <c r="A105" s="1106"/>
      <c r="B105" s="1172"/>
      <c r="C105" s="732" t="s">
        <v>112</v>
      </c>
      <c r="D105" s="335" t="s">
        <v>363</v>
      </c>
      <c r="E105" s="653">
        <v>1</v>
      </c>
      <c r="F105" s="403"/>
      <c r="G105" s="58">
        <f>E105*F105</f>
        <v>0</v>
      </c>
    </row>
    <row r="106" spans="1:7" s="2" customFormat="1" ht="155.25" customHeight="1">
      <c r="A106" s="1106">
        <v>4</v>
      </c>
      <c r="B106" s="1074">
        <v>2.1800000000000002</v>
      </c>
      <c r="C106" s="344" t="s">
        <v>804</v>
      </c>
      <c r="D106" s="335"/>
      <c r="E106" s="653"/>
      <c r="F106" s="57"/>
      <c r="G106" s="63"/>
    </row>
    <row r="107" spans="1:7" s="2" customFormat="1" ht="12.75">
      <c r="A107" s="1107"/>
      <c r="B107" s="1172"/>
      <c r="C107" s="344" t="s">
        <v>113</v>
      </c>
      <c r="D107" s="335" t="s">
        <v>363</v>
      </c>
      <c r="E107" s="653">
        <v>5</v>
      </c>
      <c r="F107" s="57"/>
      <c r="G107" s="58">
        <f>E107*F107</f>
        <v>0</v>
      </c>
    </row>
    <row r="108" spans="1:7" s="2" customFormat="1" ht="93.75" customHeight="1">
      <c r="A108" s="1106">
        <v>5</v>
      </c>
      <c r="B108" s="1074">
        <v>2.1800000000000002</v>
      </c>
      <c r="C108" s="344" t="s">
        <v>276</v>
      </c>
      <c r="D108" s="335"/>
      <c r="E108" s="653"/>
      <c r="F108" s="57"/>
      <c r="G108" s="63"/>
    </row>
    <row r="109" spans="1:7" s="2" customFormat="1" ht="18.75" customHeight="1">
      <c r="A109" s="1107"/>
      <c r="B109" s="1172"/>
      <c r="C109" s="344" t="s">
        <v>114</v>
      </c>
      <c r="D109" s="335" t="s">
        <v>363</v>
      </c>
      <c r="E109" s="653">
        <v>2</v>
      </c>
      <c r="F109" s="57"/>
      <c r="G109" s="58">
        <f>E109*F109</f>
        <v>0</v>
      </c>
    </row>
    <row r="110" spans="1:7" s="2" customFormat="1" ht="92.25" customHeight="1">
      <c r="A110" s="1106">
        <v>6</v>
      </c>
      <c r="B110" s="1074">
        <v>2.1800000000000002</v>
      </c>
      <c r="C110" s="344" t="s">
        <v>277</v>
      </c>
      <c r="D110" s="335"/>
      <c r="E110" s="653"/>
      <c r="F110" s="57"/>
      <c r="G110" s="58"/>
    </row>
    <row r="111" spans="1:7" s="2" customFormat="1" ht="18.75" customHeight="1">
      <c r="A111" s="1112"/>
      <c r="B111" s="1173"/>
      <c r="C111" s="344" t="s">
        <v>418</v>
      </c>
      <c r="D111" s="335" t="s">
        <v>363</v>
      </c>
      <c r="E111" s="653">
        <v>1</v>
      </c>
      <c r="F111" s="57"/>
      <c r="G111" s="58">
        <f>E111*F111</f>
        <v>0</v>
      </c>
    </row>
    <row r="112" spans="1:7" s="2" customFormat="1" ht="89.25">
      <c r="A112" s="1106">
        <f>A110+1</f>
        <v>7</v>
      </c>
      <c r="B112" s="1074" t="s">
        <v>710</v>
      </c>
      <c r="C112" s="344" t="s">
        <v>373</v>
      </c>
      <c r="D112" s="335"/>
      <c r="E112" s="653"/>
      <c r="F112" s="57"/>
      <c r="G112" s="58"/>
    </row>
    <row r="113" spans="1:7" s="2" customFormat="1" ht="12.75">
      <c r="A113" s="1112"/>
      <c r="B113" s="1173"/>
      <c r="C113" s="349" t="s">
        <v>115</v>
      </c>
      <c r="D113" s="335" t="s">
        <v>363</v>
      </c>
      <c r="E113" s="658">
        <v>3</v>
      </c>
      <c r="F113" s="64"/>
      <c r="G113" s="65">
        <f>E113*F113</f>
        <v>0</v>
      </c>
    </row>
    <row r="114" spans="1:7" s="2" customFormat="1" ht="63.75">
      <c r="A114" s="1106">
        <f>A112+1</f>
        <v>8</v>
      </c>
      <c r="B114" s="1074">
        <v>2.1800000000000002</v>
      </c>
      <c r="C114" s="344" t="s">
        <v>278</v>
      </c>
      <c r="D114" s="335"/>
      <c r="E114" s="653"/>
      <c r="F114" s="57"/>
      <c r="G114" s="58"/>
    </row>
    <row r="115" spans="1:7" s="2" customFormat="1" ht="12.75">
      <c r="A115" s="1107"/>
      <c r="B115" s="1174"/>
      <c r="C115" s="349" t="s">
        <v>116</v>
      </c>
      <c r="D115" s="335" t="s">
        <v>363</v>
      </c>
      <c r="E115" s="658">
        <v>1</v>
      </c>
      <c r="F115" s="411"/>
      <c r="G115" s="65">
        <f>E115*F115</f>
        <v>0</v>
      </c>
    </row>
    <row r="116" spans="1:7" s="2" customFormat="1" ht="15.75" customHeight="1">
      <c r="A116" s="1107"/>
      <c r="B116" s="1172"/>
      <c r="C116" s="349" t="s">
        <v>117</v>
      </c>
      <c r="D116" s="335" t="s">
        <v>363</v>
      </c>
      <c r="E116" s="653">
        <v>1</v>
      </c>
      <c r="F116" s="403"/>
      <c r="G116" s="58">
        <f>E116*F116</f>
        <v>0</v>
      </c>
    </row>
    <row r="117" spans="1:7" s="2" customFormat="1" ht="143.25" customHeight="1">
      <c r="A117" s="1106">
        <f>A114+1</f>
        <v>9</v>
      </c>
      <c r="B117" s="1074">
        <v>2.1800000000000002</v>
      </c>
      <c r="C117" s="334" t="s">
        <v>488</v>
      </c>
      <c r="D117" s="335"/>
      <c r="E117" s="653"/>
      <c r="F117" s="57"/>
      <c r="G117" s="58"/>
    </row>
    <row r="118" spans="1:7" s="2" customFormat="1" ht="12.75">
      <c r="A118" s="1112"/>
      <c r="B118" s="1175"/>
      <c r="C118" s="733" t="s">
        <v>105</v>
      </c>
      <c r="D118" s="335" t="s">
        <v>363</v>
      </c>
      <c r="E118" s="653">
        <v>6</v>
      </c>
      <c r="F118" s="403"/>
      <c r="G118" s="58">
        <f t="shared" ref="G118:G127" si="6">E118*F118</f>
        <v>0</v>
      </c>
    </row>
    <row r="119" spans="1:7" s="2" customFormat="1" ht="12.75">
      <c r="A119" s="1112"/>
      <c r="B119" s="1175"/>
      <c r="C119" s="733" t="s">
        <v>96</v>
      </c>
      <c r="D119" s="335" t="s">
        <v>363</v>
      </c>
      <c r="E119" s="653">
        <v>1</v>
      </c>
      <c r="F119" s="403"/>
      <c r="G119" s="58">
        <f t="shared" si="6"/>
        <v>0</v>
      </c>
    </row>
    <row r="120" spans="1:7" s="2" customFormat="1" ht="12.75">
      <c r="A120" s="1112"/>
      <c r="B120" s="1175"/>
      <c r="C120" s="733" t="s">
        <v>104</v>
      </c>
      <c r="D120" s="335" t="s">
        <v>363</v>
      </c>
      <c r="E120" s="653">
        <v>2</v>
      </c>
      <c r="F120" s="403"/>
      <c r="G120" s="58">
        <f t="shared" si="6"/>
        <v>0</v>
      </c>
    </row>
    <row r="121" spans="1:7" s="2" customFormat="1" ht="12.75">
      <c r="A121" s="1112"/>
      <c r="B121" s="1175"/>
      <c r="C121" s="733" t="s">
        <v>97</v>
      </c>
      <c r="D121" s="335" t="s">
        <v>363</v>
      </c>
      <c r="E121" s="653">
        <v>3</v>
      </c>
      <c r="F121" s="403"/>
      <c r="G121" s="58">
        <f t="shared" si="6"/>
        <v>0</v>
      </c>
    </row>
    <row r="122" spans="1:7" s="2" customFormat="1" ht="12.75">
      <c r="A122" s="1112"/>
      <c r="B122" s="1175"/>
      <c r="C122" s="733" t="s">
        <v>98</v>
      </c>
      <c r="D122" s="335" t="s">
        <v>363</v>
      </c>
      <c r="E122" s="653">
        <v>4</v>
      </c>
      <c r="F122" s="403"/>
      <c r="G122" s="58">
        <f t="shared" si="6"/>
        <v>0</v>
      </c>
    </row>
    <row r="123" spans="1:7" s="2" customFormat="1" ht="12.75">
      <c r="A123" s="1112"/>
      <c r="B123" s="1175"/>
      <c r="C123" s="733" t="s">
        <v>99</v>
      </c>
      <c r="D123" s="335" t="s">
        <v>363</v>
      </c>
      <c r="E123" s="653">
        <v>5</v>
      </c>
      <c r="F123" s="403"/>
      <c r="G123" s="58">
        <f t="shared" si="6"/>
        <v>0</v>
      </c>
    </row>
    <row r="124" spans="1:7" s="2" customFormat="1" ht="12.75">
      <c r="A124" s="1112"/>
      <c r="B124" s="1175"/>
      <c r="C124" s="733" t="s">
        <v>100</v>
      </c>
      <c r="D124" s="335" t="s">
        <v>363</v>
      </c>
      <c r="E124" s="653">
        <v>1</v>
      </c>
      <c r="F124" s="403"/>
      <c r="G124" s="58">
        <f t="shared" si="6"/>
        <v>0</v>
      </c>
    </row>
    <row r="125" spans="1:7" s="2" customFormat="1" ht="12.75">
      <c r="A125" s="1112"/>
      <c r="B125" s="1175"/>
      <c r="C125" s="733" t="s">
        <v>101</v>
      </c>
      <c r="D125" s="335" t="s">
        <v>363</v>
      </c>
      <c r="E125" s="653">
        <v>2</v>
      </c>
      <c r="F125" s="403"/>
      <c r="G125" s="58">
        <f t="shared" si="6"/>
        <v>0</v>
      </c>
    </row>
    <row r="126" spans="1:7" s="2" customFormat="1" ht="12.75">
      <c r="A126" s="1112"/>
      <c r="B126" s="1175"/>
      <c r="C126" s="733" t="s">
        <v>102</v>
      </c>
      <c r="D126" s="335" t="s">
        <v>363</v>
      </c>
      <c r="E126" s="653">
        <v>17</v>
      </c>
      <c r="F126" s="403"/>
      <c r="G126" s="58">
        <f t="shared" si="6"/>
        <v>0</v>
      </c>
    </row>
    <row r="127" spans="1:7" s="2" customFormat="1" ht="12.75">
      <c r="A127" s="1112"/>
      <c r="B127" s="1173"/>
      <c r="C127" s="733" t="s">
        <v>103</v>
      </c>
      <c r="D127" s="335" t="s">
        <v>363</v>
      </c>
      <c r="E127" s="653">
        <v>8</v>
      </c>
      <c r="F127" s="403"/>
      <c r="G127" s="58">
        <f t="shared" si="6"/>
        <v>0</v>
      </c>
    </row>
    <row r="128" spans="1:7" s="2" customFormat="1" ht="135.75" customHeight="1">
      <c r="A128" s="1106">
        <f>A117+1</f>
        <v>10</v>
      </c>
      <c r="B128" s="1074">
        <v>2.1800000000000002</v>
      </c>
      <c r="C128" s="334" t="s">
        <v>805</v>
      </c>
      <c r="D128" s="345"/>
      <c r="E128" s="659"/>
      <c r="F128" s="66"/>
      <c r="G128" s="67"/>
    </row>
    <row r="129" spans="1:7" s="2" customFormat="1" ht="12.75">
      <c r="A129" s="1106"/>
      <c r="B129" s="1174"/>
      <c r="C129" s="346" t="s">
        <v>106</v>
      </c>
      <c r="D129" s="335" t="s">
        <v>363</v>
      </c>
      <c r="E129" s="653">
        <v>9</v>
      </c>
      <c r="F129" s="403"/>
      <c r="G129" s="58">
        <f>E129*F129</f>
        <v>0</v>
      </c>
    </row>
    <row r="130" spans="1:7" s="2" customFormat="1" ht="12.75">
      <c r="A130" s="1106"/>
      <c r="B130" s="1174"/>
      <c r="C130" s="346" t="s">
        <v>107</v>
      </c>
      <c r="D130" s="335" t="s">
        <v>363</v>
      </c>
      <c r="E130" s="653">
        <v>11</v>
      </c>
      <c r="F130" s="403"/>
      <c r="G130" s="58">
        <f>E130*F130</f>
        <v>0</v>
      </c>
    </row>
    <row r="131" spans="1:7" s="2" customFormat="1" ht="12.75">
      <c r="A131" s="1106"/>
      <c r="B131" s="1174"/>
      <c r="C131" s="346" t="s">
        <v>108</v>
      </c>
      <c r="D131" s="335" t="s">
        <v>363</v>
      </c>
      <c r="E131" s="653">
        <v>5</v>
      </c>
      <c r="F131" s="403"/>
      <c r="G131" s="58">
        <f>E131*F131</f>
        <v>0</v>
      </c>
    </row>
    <row r="132" spans="1:7" s="2" customFormat="1" ht="12.75">
      <c r="A132" s="1106"/>
      <c r="B132" s="1174"/>
      <c r="C132" s="346" t="s">
        <v>109</v>
      </c>
      <c r="D132" s="335" t="s">
        <v>363</v>
      </c>
      <c r="E132" s="653">
        <v>4</v>
      </c>
      <c r="F132" s="403"/>
      <c r="G132" s="58">
        <f>E132*F132</f>
        <v>0</v>
      </c>
    </row>
    <row r="133" spans="1:7" s="2" customFormat="1" ht="12.75">
      <c r="A133" s="1106"/>
      <c r="B133" s="1172"/>
      <c r="C133" s="346" t="s">
        <v>110</v>
      </c>
      <c r="D133" s="335" t="s">
        <v>363</v>
      </c>
      <c r="E133" s="653">
        <v>8</v>
      </c>
      <c r="F133" s="403"/>
      <c r="G133" s="58">
        <f>E133*F133</f>
        <v>0</v>
      </c>
    </row>
    <row r="134" spans="1:7" s="3" customFormat="1" ht="38.25" customHeight="1">
      <c r="A134" s="1106">
        <f>A128+1</f>
        <v>11</v>
      </c>
      <c r="B134" s="1074" t="s">
        <v>711</v>
      </c>
      <c r="C134" s="334" t="s">
        <v>118</v>
      </c>
      <c r="D134" s="23"/>
      <c r="E134" s="23"/>
      <c r="F134" s="68"/>
      <c r="G134" s="69"/>
    </row>
    <row r="135" spans="1:7" s="3" customFormat="1" ht="12.75">
      <c r="A135" s="1119"/>
      <c r="B135" s="1075"/>
      <c r="C135" s="346" t="s">
        <v>119</v>
      </c>
      <c r="D135" s="335" t="s">
        <v>363</v>
      </c>
      <c r="E135" s="653">
        <v>1</v>
      </c>
      <c r="F135" s="403"/>
      <c r="G135" s="58">
        <f>E135*F135</f>
        <v>0</v>
      </c>
    </row>
    <row r="136" spans="1:7" s="3" customFormat="1" ht="19.5" customHeight="1">
      <c r="A136" s="320">
        <f>A134+1</f>
        <v>12</v>
      </c>
      <c r="B136" s="1074">
        <v>2.1800000000000002</v>
      </c>
      <c r="C136" s="321" t="s">
        <v>120</v>
      </c>
      <c r="D136" s="335" t="s">
        <v>363</v>
      </c>
      <c r="E136" s="653">
        <v>2</v>
      </c>
      <c r="F136" s="403"/>
      <c r="G136" s="58">
        <f>E136*F136</f>
        <v>0</v>
      </c>
    </row>
    <row r="137" spans="1:7" s="2" customFormat="1" ht="12.75">
      <c r="A137" s="347"/>
      <c r="B137" s="1075"/>
      <c r="C137" s="318" t="s">
        <v>121</v>
      </c>
      <c r="D137" s="1169"/>
      <c r="E137" s="1170"/>
      <c r="F137" s="1170"/>
      <c r="G137" s="1171"/>
    </row>
    <row r="138" spans="1:7" s="2" customFormat="1" ht="166.5" customHeight="1">
      <c r="A138" s="1106">
        <f>A136+1</f>
        <v>13</v>
      </c>
      <c r="B138" s="1074">
        <v>2.19</v>
      </c>
      <c r="C138" s="414" t="s">
        <v>279</v>
      </c>
      <c r="D138" s="319"/>
      <c r="E138" s="653"/>
      <c r="F138" s="57"/>
      <c r="G138" s="348"/>
    </row>
    <row r="139" spans="1:7" s="2" customFormat="1" ht="89.25">
      <c r="A139" s="1096"/>
      <c r="B139" s="1075"/>
      <c r="C139" s="415" t="s">
        <v>694</v>
      </c>
      <c r="D139" s="70" t="s">
        <v>6</v>
      </c>
      <c r="E139" s="650">
        <v>80</v>
      </c>
      <c r="F139" s="403"/>
      <c r="G139" s="58">
        <f>E139*F139</f>
        <v>0</v>
      </c>
    </row>
    <row r="140" spans="1:7" s="2" customFormat="1" ht="102">
      <c r="A140" s="320">
        <f>A138+1</f>
        <v>14</v>
      </c>
      <c r="B140" s="844">
        <v>2.19</v>
      </c>
      <c r="C140" s="349" t="s">
        <v>695</v>
      </c>
      <c r="D140" s="70" t="s">
        <v>6</v>
      </c>
      <c r="E140" s="650">
        <v>30</v>
      </c>
      <c r="F140" s="403"/>
      <c r="G140" s="58">
        <f>E140*F140</f>
        <v>0</v>
      </c>
    </row>
    <row r="141" spans="1:7" s="2" customFormat="1" ht="78" customHeight="1">
      <c r="A141" s="1106">
        <f>A140+1</f>
        <v>15</v>
      </c>
      <c r="B141" s="1074">
        <v>2.19</v>
      </c>
      <c r="C141" s="564" t="s">
        <v>122</v>
      </c>
      <c r="D141" s="70"/>
      <c r="E141" s="653"/>
      <c r="F141" s="412"/>
      <c r="G141" s="348"/>
    </row>
    <row r="142" spans="1:7" s="2" customFormat="1" ht="17.25" customHeight="1">
      <c r="A142" s="1096"/>
      <c r="B142" s="1143"/>
      <c r="C142" s="565" t="s">
        <v>69</v>
      </c>
      <c r="D142" s="335" t="s">
        <v>364</v>
      </c>
      <c r="E142" s="653">
        <v>3</v>
      </c>
      <c r="F142" s="413"/>
      <c r="G142" s="71">
        <f>E142*F142</f>
        <v>0</v>
      </c>
    </row>
    <row r="143" spans="1:7" s="2" customFormat="1" ht="63.75">
      <c r="A143" s="320">
        <f>A141+1</f>
        <v>16</v>
      </c>
      <c r="B143" s="844">
        <v>2.19</v>
      </c>
      <c r="C143" s="344" t="s">
        <v>374</v>
      </c>
      <c r="D143" s="70" t="s">
        <v>306</v>
      </c>
      <c r="E143" s="650">
        <v>14</v>
      </c>
      <c r="F143" s="403"/>
      <c r="G143" s="58">
        <f>E143*F143</f>
        <v>0</v>
      </c>
    </row>
    <row r="144" spans="1:7" s="2" customFormat="1" ht="87" customHeight="1">
      <c r="A144" s="1106">
        <f>A143+1</f>
        <v>17</v>
      </c>
      <c r="B144" s="1074" t="s">
        <v>696</v>
      </c>
      <c r="C144" s="414" t="s">
        <v>375</v>
      </c>
      <c r="D144" s="342"/>
      <c r="E144" s="654"/>
      <c r="F144" s="416"/>
      <c r="G144" s="417"/>
    </row>
    <row r="145" spans="1:7" s="2" customFormat="1" ht="51">
      <c r="A145" s="1050"/>
      <c r="B145" s="1180"/>
      <c r="C145" s="566" t="s">
        <v>280</v>
      </c>
      <c r="D145" s="418"/>
      <c r="E145" s="655"/>
      <c r="F145" s="419"/>
      <c r="G145" s="420"/>
    </row>
    <row r="146" spans="1:7" s="2" customFormat="1" ht="18" customHeight="1" thickBot="1">
      <c r="A146" s="567"/>
      <c r="B146" s="1181"/>
      <c r="C146" s="698" t="s">
        <v>482</v>
      </c>
      <c r="D146" s="336" t="s">
        <v>363</v>
      </c>
      <c r="E146" s="656">
        <v>3</v>
      </c>
      <c r="F146" s="59"/>
      <c r="G146" s="60">
        <f>E146*F146</f>
        <v>0</v>
      </c>
    </row>
    <row r="147" spans="1:7" s="2" customFormat="1" ht="16.5" thickBot="1">
      <c r="A147" s="350"/>
      <c r="B147" s="856"/>
      <c r="C147" s="449" t="s">
        <v>73</v>
      </c>
      <c r="D147" s="1063"/>
      <c r="E147" s="1012"/>
      <c r="F147" s="1013"/>
      <c r="G147" s="72">
        <f>SUM(G94:G146)</f>
        <v>0</v>
      </c>
    </row>
    <row r="148" spans="1:7" s="2" customFormat="1" ht="19.5" customHeight="1" thickBot="1">
      <c r="A148" s="326" t="s">
        <v>8</v>
      </c>
      <c r="B148" s="849"/>
      <c r="C148" s="311" t="s">
        <v>123</v>
      </c>
      <c r="D148" s="327"/>
      <c r="E148" s="313"/>
      <c r="F148" s="313"/>
      <c r="G148" s="328"/>
    </row>
    <row r="149" spans="1:7" s="2" customFormat="1" ht="114.75">
      <c r="A149" s="320">
        <v>1</v>
      </c>
      <c r="B149" s="844" t="s">
        <v>697</v>
      </c>
      <c r="C149" s="321" t="s">
        <v>376</v>
      </c>
      <c r="D149" s="70" t="s">
        <v>6</v>
      </c>
      <c r="E149" s="645">
        <v>130</v>
      </c>
      <c r="F149" s="541"/>
      <c r="G149" s="58">
        <f t="shared" ref="G149:G154" si="7">E149*F149</f>
        <v>0</v>
      </c>
    </row>
    <row r="150" spans="1:7" s="2" customFormat="1" ht="66" customHeight="1">
      <c r="A150" s="320">
        <v>2</v>
      </c>
      <c r="B150" s="844" t="s">
        <v>698</v>
      </c>
      <c r="C150" s="321" t="s">
        <v>377</v>
      </c>
      <c r="D150" s="70" t="s">
        <v>6</v>
      </c>
      <c r="E150" s="645">
        <v>98</v>
      </c>
      <c r="F150" s="403"/>
      <c r="G150" s="58">
        <f t="shared" si="7"/>
        <v>0</v>
      </c>
    </row>
    <row r="151" spans="1:7" s="2" customFormat="1" ht="40.5" customHeight="1">
      <c r="A151" s="320">
        <v>3</v>
      </c>
      <c r="B151" s="935" t="s">
        <v>699</v>
      </c>
      <c r="C151" s="321" t="s">
        <v>340</v>
      </c>
      <c r="D151" s="70" t="s">
        <v>6</v>
      </c>
      <c r="E151" s="645">
        <v>30</v>
      </c>
      <c r="F151" s="403"/>
      <c r="G151" s="58">
        <f t="shared" si="7"/>
        <v>0</v>
      </c>
    </row>
    <row r="152" spans="1:7" s="2" customFormat="1" ht="51.75" customHeight="1">
      <c r="A152" s="320">
        <v>4</v>
      </c>
      <c r="B152" s="935" t="s">
        <v>699</v>
      </c>
      <c r="C152" s="321" t="s">
        <v>124</v>
      </c>
      <c r="D152" s="70" t="s">
        <v>6</v>
      </c>
      <c r="E152" s="645">
        <v>40</v>
      </c>
      <c r="F152" s="403"/>
      <c r="G152" s="58">
        <f t="shared" si="7"/>
        <v>0</v>
      </c>
    </row>
    <row r="153" spans="1:7" s="2" customFormat="1" ht="76.5">
      <c r="A153" s="320">
        <v>5</v>
      </c>
      <c r="B153" s="935" t="s">
        <v>712</v>
      </c>
      <c r="C153" s="321" t="s">
        <v>806</v>
      </c>
      <c r="D153" s="70" t="s">
        <v>363</v>
      </c>
      <c r="E153" s="645">
        <v>400</v>
      </c>
      <c r="F153" s="403"/>
      <c r="G153" s="58">
        <f t="shared" si="7"/>
        <v>0</v>
      </c>
    </row>
    <row r="154" spans="1:7" s="2" customFormat="1" ht="128.25" thickBot="1">
      <c r="A154" s="323">
        <v>6</v>
      </c>
      <c r="B154" s="935" t="s">
        <v>699</v>
      </c>
      <c r="C154" s="351" t="s">
        <v>378</v>
      </c>
      <c r="D154" s="49" t="s">
        <v>6</v>
      </c>
      <c r="E154" s="652">
        <v>41</v>
      </c>
      <c r="F154" s="421"/>
      <c r="G154" s="60">
        <f t="shared" si="7"/>
        <v>0</v>
      </c>
    </row>
    <row r="155" spans="1:7" s="2" customFormat="1" ht="16.5" thickBot="1">
      <c r="A155" s="350"/>
      <c r="B155" s="856"/>
      <c r="C155" s="449" t="s">
        <v>73</v>
      </c>
      <c r="D155" s="1113"/>
      <c r="E155" s="1012"/>
      <c r="F155" s="1013"/>
      <c r="G155" s="72">
        <f>SUM(G149:G154)</f>
        <v>0</v>
      </c>
    </row>
    <row r="156" spans="1:7" s="2" customFormat="1" ht="22.5" customHeight="1" thickBot="1">
      <c r="A156" s="326" t="s">
        <v>9</v>
      </c>
      <c r="B156" s="849"/>
      <c r="C156" s="311" t="s">
        <v>125</v>
      </c>
      <c r="D156" s="327"/>
      <c r="E156" s="1011"/>
      <c r="F156" s="1012"/>
      <c r="G156" s="1013"/>
    </row>
    <row r="157" spans="1:7" s="2" customFormat="1" ht="12.75">
      <c r="A157" s="73"/>
      <c r="B157" s="857"/>
      <c r="C157" s="969" t="s">
        <v>72</v>
      </c>
      <c r="D157" s="37"/>
      <c r="E157" s="55"/>
      <c r="F157" s="55"/>
      <c r="G157" s="56"/>
    </row>
    <row r="158" spans="1:7" s="2" customFormat="1" ht="25.5" customHeight="1">
      <c r="A158" s="1203" t="s">
        <v>807</v>
      </c>
      <c r="B158" s="1204"/>
      <c r="C158" s="1204"/>
      <c r="D158" s="1204"/>
      <c r="E158" s="1204"/>
      <c r="F158" s="1204"/>
      <c r="G158" s="1205"/>
    </row>
    <row r="159" spans="1:7" s="2" customFormat="1" ht="13.5" customHeight="1">
      <c r="A159" s="1206" t="s">
        <v>281</v>
      </c>
      <c r="B159" s="1207"/>
      <c r="C159" s="1207"/>
      <c r="D159" s="1207"/>
      <c r="E159" s="1207"/>
      <c r="F159" s="1207"/>
      <c r="G159" s="1208"/>
    </row>
    <row r="160" spans="1:7" s="3" customFormat="1" ht="330" customHeight="1">
      <c r="A160" s="1111">
        <v>1</v>
      </c>
      <c r="B160" s="858" t="s">
        <v>690</v>
      </c>
      <c r="C160" s="531" t="s">
        <v>748</v>
      </c>
      <c r="D160" s="418" t="s">
        <v>0</v>
      </c>
      <c r="E160" s="542" t="s">
        <v>0</v>
      </c>
      <c r="F160" s="419"/>
      <c r="G160" s="387"/>
    </row>
    <row r="161" spans="1:7" s="3" customFormat="1" ht="15" customHeight="1">
      <c r="A161" s="1096"/>
      <c r="B161" s="859"/>
      <c r="C161" s="532"/>
      <c r="D161" s="335" t="s">
        <v>306</v>
      </c>
      <c r="E161" s="645">
        <v>690</v>
      </c>
      <c r="F161" s="57"/>
      <c r="G161" s="63">
        <f>E161*F161</f>
        <v>0</v>
      </c>
    </row>
    <row r="162" spans="1:7" s="3" customFormat="1" ht="102">
      <c r="A162" s="320">
        <v>2</v>
      </c>
      <c r="B162" s="844" t="s">
        <v>690</v>
      </c>
      <c r="C162" s="321" t="s">
        <v>483</v>
      </c>
      <c r="D162" s="70" t="s">
        <v>306</v>
      </c>
      <c r="E162" s="645">
        <v>230</v>
      </c>
      <c r="F162" s="403"/>
      <c r="G162" s="63">
        <f>E162*F162</f>
        <v>0</v>
      </c>
    </row>
    <row r="163" spans="1:7" s="3" customFormat="1" ht="91.5" customHeight="1">
      <c r="A163" s="320">
        <v>3</v>
      </c>
      <c r="B163" s="844" t="s">
        <v>690</v>
      </c>
      <c r="C163" s="321" t="s">
        <v>484</v>
      </c>
      <c r="D163" s="70" t="s">
        <v>6</v>
      </c>
      <c r="E163" s="645">
        <v>36</v>
      </c>
      <c r="F163" s="401"/>
      <c r="G163" s="63">
        <f>E163*F163</f>
        <v>0</v>
      </c>
    </row>
    <row r="164" spans="1:7" s="3" customFormat="1" ht="92.25" customHeight="1">
      <c r="A164" s="322">
        <v>4</v>
      </c>
      <c r="B164" s="844" t="s">
        <v>690</v>
      </c>
      <c r="C164" s="321" t="s">
        <v>485</v>
      </c>
      <c r="D164" s="70" t="s">
        <v>306</v>
      </c>
      <c r="E164" s="645">
        <v>198</v>
      </c>
      <c r="F164" s="401"/>
      <c r="G164" s="63">
        <f>E164*F164</f>
        <v>0</v>
      </c>
    </row>
    <row r="165" spans="1:7" s="2" customFormat="1" ht="64.5" thickBot="1">
      <c r="A165" s="308">
        <v>5</v>
      </c>
      <c r="B165" s="844" t="s">
        <v>690</v>
      </c>
      <c r="C165" s="352" t="s">
        <v>269</v>
      </c>
      <c r="D165" s="49" t="s">
        <v>6</v>
      </c>
      <c r="E165" s="652">
        <v>220</v>
      </c>
      <c r="F165" s="421"/>
      <c r="G165" s="74">
        <f>E165*F165</f>
        <v>0</v>
      </c>
    </row>
    <row r="166" spans="1:7" s="2" customFormat="1" ht="16.5" thickBot="1">
      <c r="A166" s="353"/>
      <c r="B166" s="860"/>
      <c r="C166" s="449" t="s">
        <v>73</v>
      </c>
      <c r="D166" s="1063"/>
      <c r="E166" s="1012"/>
      <c r="F166" s="1013"/>
      <c r="G166" s="72">
        <f>SUM(G161:G165)</f>
        <v>0</v>
      </c>
    </row>
    <row r="167" spans="1:7" s="2" customFormat="1" ht="16.5" thickBot="1">
      <c r="A167" s="326" t="s">
        <v>10</v>
      </c>
      <c r="B167" s="849"/>
      <c r="C167" s="354" t="s">
        <v>126</v>
      </c>
      <c r="D167" s="1201"/>
      <c r="E167" s="1001"/>
      <c r="F167" s="1001"/>
      <c r="G167" s="1002"/>
    </row>
    <row r="168" spans="1:7" s="2" customFormat="1" ht="102">
      <c r="A168" s="540">
        <v>1</v>
      </c>
      <c r="B168" s="827">
        <v>2.21</v>
      </c>
      <c r="C168" s="349" t="s">
        <v>800</v>
      </c>
      <c r="D168" s="539" t="s">
        <v>306</v>
      </c>
      <c r="E168" s="650">
        <v>460</v>
      </c>
      <c r="F168" s="52"/>
      <c r="G168" s="53">
        <f>E168*F168</f>
        <v>0</v>
      </c>
    </row>
    <row r="169" spans="1:7" s="2" customFormat="1" ht="38.25">
      <c r="A169" s="320">
        <v>2</v>
      </c>
      <c r="B169" s="844">
        <v>2.21</v>
      </c>
      <c r="C169" s="349" t="s">
        <v>127</v>
      </c>
      <c r="D169" s="70" t="s">
        <v>6</v>
      </c>
      <c r="E169" s="650">
        <v>300</v>
      </c>
      <c r="F169" s="52"/>
      <c r="G169" s="53">
        <f>E169*F169</f>
        <v>0</v>
      </c>
    </row>
    <row r="170" spans="1:7" s="2" customFormat="1" ht="120" customHeight="1">
      <c r="A170" s="320">
        <v>3</v>
      </c>
      <c r="B170" s="844">
        <v>2.21</v>
      </c>
      <c r="C170" s="344" t="s">
        <v>799</v>
      </c>
      <c r="D170" s="70" t="s">
        <v>306</v>
      </c>
      <c r="E170" s="650">
        <v>50</v>
      </c>
      <c r="F170" s="52"/>
      <c r="G170" s="53">
        <f>E170*F170</f>
        <v>0</v>
      </c>
    </row>
    <row r="171" spans="1:7" s="2" customFormat="1" ht="141" thickBot="1">
      <c r="A171" s="323">
        <v>4</v>
      </c>
      <c r="B171" s="844">
        <v>2.21</v>
      </c>
      <c r="C171" s="324" t="s">
        <v>808</v>
      </c>
      <c r="D171" s="49" t="s">
        <v>306</v>
      </c>
      <c r="E171" s="651">
        <v>160</v>
      </c>
      <c r="F171" s="50"/>
      <c r="G171" s="76">
        <f>E171*F171</f>
        <v>0</v>
      </c>
    </row>
    <row r="172" spans="1:7" s="2" customFormat="1" ht="16.5" thickBot="1">
      <c r="A172" s="350"/>
      <c r="B172" s="856"/>
      <c r="C172" s="449" t="s">
        <v>73</v>
      </c>
      <c r="D172" s="1063"/>
      <c r="E172" s="1012"/>
      <c r="F172" s="1013"/>
      <c r="G172" s="72">
        <f>SUM(G168:G171)</f>
        <v>0</v>
      </c>
    </row>
    <row r="173" spans="1:7" s="2" customFormat="1" ht="16.5" thickBot="1">
      <c r="A173" s="326" t="s">
        <v>24</v>
      </c>
      <c r="B173" s="849"/>
      <c r="C173" s="311" t="s">
        <v>128</v>
      </c>
      <c r="D173" s="1201"/>
      <c r="E173" s="1001"/>
      <c r="F173" s="1001"/>
      <c r="G173" s="1002"/>
    </row>
    <row r="174" spans="1:7" s="2" customFormat="1" ht="76.5">
      <c r="A174" s="1106">
        <v>1</v>
      </c>
      <c r="B174" s="1074">
        <v>2.2200000000000002</v>
      </c>
      <c r="C174" s="414" t="s">
        <v>486</v>
      </c>
      <c r="D174" s="543"/>
      <c r="E174" s="543"/>
      <c r="F174" s="344"/>
      <c r="G174" s="544"/>
    </row>
    <row r="175" spans="1:7" s="2" customFormat="1" ht="140.25">
      <c r="A175" s="1096"/>
      <c r="B175" s="1143"/>
      <c r="C175" s="415" t="s">
        <v>809</v>
      </c>
      <c r="D175" s="70" t="s">
        <v>306</v>
      </c>
      <c r="E175" s="645">
        <v>500</v>
      </c>
      <c r="F175" s="57"/>
      <c r="G175" s="63">
        <f>E175*F175</f>
        <v>0</v>
      </c>
    </row>
    <row r="176" spans="1:7" s="2" customFormat="1" ht="100.5" customHeight="1" thickBot="1">
      <c r="A176" s="323">
        <v>2</v>
      </c>
      <c r="B176" s="861" t="s">
        <v>700</v>
      </c>
      <c r="C176" s="324" t="s">
        <v>489</v>
      </c>
      <c r="D176" s="49" t="s">
        <v>306</v>
      </c>
      <c r="E176" s="652">
        <v>435</v>
      </c>
      <c r="F176" s="59"/>
      <c r="G176" s="74">
        <f>E176*F176</f>
        <v>0</v>
      </c>
    </row>
    <row r="177" spans="1:7" s="2" customFormat="1" ht="16.5" thickBot="1">
      <c r="A177" s="350"/>
      <c r="B177" s="856"/>
      <c r="C177" s="449" t="s">
        <v>73</v>
      </c>
      <c r="D177" s="1063"/>
      <c r="E177" s="1012"/>
      <c r="F177" s="1013"/>
      <c r="G177" s="72">
        <f>SUM(G175:G176)</f>
        <v>0</v>
      </c>
    </row>
    <row r="178" spans="1:7" s="2" customFormat="1" ht="16.5" thickBot="1">
      <c r="A178" s="326" t="s">
        <v>62</v>
      </c>
      <c r="B178" s="849"/>
      <c r="C178" s="311" t="s">
        <v>129</v>
      </c>
      <c r="D178" s="327"/>
      <c r="E178" s="1011"/>
      <c r="F178" s="1012"/>
      <c r="G178" s="1013"/>
    </row>
    <row r="179" spans="1:7" s="2" customFormat="1" ht="89.25">
      <c r="A179" s="540">
        <v>1</v>
      </c>
      <c r="B179" s="829">
        <v>2.23</v>
      </c>
      <c r="C179" s="532" t="s">
        <v>458</v>
      </c>
      <c r="D179" s="539" t="s">
        <v>306</v>
      </c>
      <c r="E179" s="649">
        <v>2890</v>
      </c>
      <c r="F179" s="422"/>
      <c r="G179" s="545">
        <f>E179*F179</f>
        <v>0</v>
      </c>
    </row>
    <row r="180" spans="1:7" s="2" customFormat="1" ht="51">
      <c r="A180" s="320">
        <v>2</v>
      </c>
      <c r="B180" s="844">
        <v>2.23</v>
      </c>
      <c r="C180" s="321" t="s">
        <v>810</v>
      </c>
      <c r="D180" s="70" t="s">
        <v>306</v>
      </c>
      <c r="E180" s="650">
        <v>2480</v>
      </c>
      <c r="F180" s="422"/>
      <c r="G180" s="53">
        <f>E180*F180</f>
        <v>0</v>
      </c>
    </row>
    <row r="181" spans="1:7" s="2" customFormat="1" ht="51.75" thickBot="1">
      <c r="A181" s="323">
        <v>3</v>
      </c>
      <c r="B181" s="861">
        <v>2.23</v>
      </c>
      <c r="C181" s="703" t="s">
        <v>380</v>
      </c>
      <c r="D181" s="49" t="s">
        <v>306</v>
      </c>
      <c r="E181" s="651">
        <v>550</v>
      </c>
      <c r="F181" s="423"/>
      <c r="G181" s="76">
        <f>E181*F181</f>
        <v>0</v>
      </c>
    </row>
    <row r="182" spans="1:7" s="2" customFormat="1" ht="16.5" thickBot="1">
      <c r="A182" s="350"/>
      <c r="B182" s="856"/>
      <c r="C182" s="449" t="s">
        <v>73</v>
      </c>
      <c r="D182" s="1063"/>
      <c r="E182" s="1012"/>
      <c r="F182" s="1013"/>
      <c r="G182" s="72">
        <f>SUM(G179:G181)</f>
        <v>0</v>
      </c>
    </row>
    <row r="183" spans="1:7" s="2" customFormat="1" ht="14.25" customHeight="1" thickBot="1">
      <c r="A183" s="326" t="s">
        <v>63</v>
      </c>
      <c r="B183" s="849"/>
      <c r="C183" s="311" t="s">
        <v>130</v>
      </c>
      <c r="D183" s="1201"/>
      <c r="E183" s="1001"/>
      <c r="F183" s="1001"/>
      <c r="G183" s="1002"/>
    </row>
    <row r="184" spans="1:7" s="2" customFormat="1" ht="38.25">
      <c r="A184" s="540">
        <v>1</v>
      </c>
      <c r="B184" s="829" t="s">
        <v>701</v>
      </c>
      <c r="C184" s="532" t="s">
        <v>282</v>
      </c>
      <c r="D184" s="546" t="s">
        <v>363</v>
      </c>
      <c r="E184" s="644">
        <v>6</v>
      </c>
      <c r="F184" s="541"/>
      <c r="G184" s="58">
        <f t="shared" ref="G184:G189" si="8">E184*F184</f>
        <v>0</v>
      </c>
    </row>
    <row r="185" spans="1:7" s="2" customFormat="1" ht="83.25" customHeight="1">
      <c r="A185" s="322">
        <v>2</v>
      </c>
      <c r="B185" s="829" t="s">
        <v>701</v>
      </c>
      <c r="C185" s="321" t="s">
        <v>341</v>
      </c>
      <c r="D185" s="355" t="s">
        <v>6</v>
      </c>
      <c r="E185" s="645">
        <v>16</v>
      </c>
      <c r="F185" s="403"/>
      <c r="G185" s="58">
        <f t="shared" si="8"/>
        <v>0</v>
      </c>
    </row>
    <row r="186" spans="1:7" s="2" customFormat="1" ht="51">
      <c r="A186" s="322">
        <v>3</v>
      </c>
      <c r="B186" s="829" t="s">
        <v>701</v>
      </c>
      <c r="C186" s="321" t="s">
        <v>342</v>
      </c>
      <c r="D186" s="355" t="s">
        <v>6</v>
      </c>
      <c r="E186" s="645">
        <v>24</v>
      </c>
      <c r="F186" s="403"/>
      <c r="G186" s="58">
        <f t="shared" si="8"/>
        <v>0</v>
      </c>
    </row>
    <row r="187" spans="1:7" s="2" customFormat="1" ht="54" customHeight="1">
      <c r="A187" s="322">
        <v>4</v>
      </c>
      <c r="B187" s="829" t="s">
        <v>701</v>
      </c>
      <c r="C187" s="321" t="s">
        <v>349</v>
      </c>
      <c r="D187" s="355" t="s">
        <v>6</v>
      </c>
      <c r="E187" s="645">
        <v>36</v>
      </c>
      <c r="F187" s="424"/>
      <c r="G187" s="58">
        <f t="shared" si="8"/>
        <v>0</v>
      </c>
    </row>
    <row r="188" spans="1:7" s="2" customFormat="1" ht="63.75">
      <c r="A188" s="322">
        <v>5</v>
      </c>
      <c r="B188" s="829" t="s">
        <v>701</v>
      </c>
      <c r="C188" s="356" t="s">
        <v>490</v>
      </c>
      <c r="D188" s="357" t="s">
        <v>6</v>
      </c>
      <c r="E188" s="646">
        <v>200</v>
      </c>
      <c r="F188" s="403"/>
      <c r="G188" s="58">
        <f t="shared" si="8"/>
        <v>0</v>
      </c>
    </row>
    <row r="189" spans="1:7" s="2" customFormat="1" ht="90" customHeight="1">
      <c r="A189" s="322">
        <v>6</v>
      </c>
      <c r="B189" s="847">
        <v>2.2400000000000002</v>
      </c>
      <c r="C189" s="358" t="s">
        <v>350</v>
      </c>
      <c r="D189" s="357" t="s">
        <v>419</v>
      </c>
      <c r="E189" s="646">
        <v>520</v>
      </c>
      <c r="F189" s="403"/>
      <c r="G189" s="58">
        <f t="shared" si="8"/>
        <v>0</v>
      </c>
    </row>
    <row r="190" spans="1:7" s="2" customFormat="1" ht="76.5">
      <c r="A190" s="322">
        <v>7</v>
      </c>
      <c r="B190" s="829" t="s">
        <v>701</v>
      </c>
      <c r="C190" s="358" t="s">
        <v>414</v>
      </c>
      <c r="D190" s="357" t="s">
        <v>363</v>
      </c>
      <c r="E190" s="647">
        <v>1</v>
      </c>
      <c r="F190" s="403"/>
      <c r="G190" s="58">
        <f>E190*F190</f>
        <v>0</v>
      </c>
    </row>
    <row r="191" spans="1:7" s="2" customFormat="1" ht="84" customHeight="1" thickBot="1">
      <c r="A191" s="308">
        <v>8</v>
      </c>
      <c r="B191" s="829">
        <v>2.2599999999999998</v>
      </c>
      <c r="C191" s="998" t="s">
        <v>816</v>
      </c>
      <c r="D191" s="999" t="s">
        <v>413</v>
      </c>
      <c r="E191" s="648">
        <v>288</v>
      </c>
      <c r="F191" s="423"/>
      <c r="G191" s="60">
        <f>E191*F191</f>
        <v>0</v>
      </c>
    </row>
    <row r="192" spans="1:7" s="2" customFormat="1" ht="16.5" thickBot="1">
      <c r="A192" s="350"/>
      <c r="B192" s="856"/>
      <c r="C192" s="449" t="s">
        <v>73</v>
      </c>
      <c r="D192" s="1063"/>
      <c r="E192" s="1012"/>
      <c r="F192" s="1013"/>
      <c r="G192" s="72">
        <f>SUM(G184:G191)</f>
        <v>0</v>
      </c>
    </row>
    <row r="193" spans="1:11" s="2" customFormat="1" ht="20.25" customHeight="1" thickBot="1">
      <c r="A193" s="359"/>
      <c r="B193" s="863"/>
      <c r="C193" s="734"/>
      <c r="D193" s="77"/>
      <c r="E193" s="547"/>
      <c r="F193" s="549" t="s">
        <v>420</v>
      </c>
      <c r="G193" s="78">
        <f>G147+G155+G166+G172+G177+G182+G192</f>
        <v>0</v>
      </c>
    </row>
    <row r="194" spans="1:11" s="2" customFormat="1" ht="12.75">
      <c r="A194" s="75"/>
      <c r="B194" s="857"/>
      <c r="C194" s="55"/>
      <c r="D194" s="37"/>
      <c r="E194" s="548"/>
      <c r="F194" s="55"/>
      <c r="G194" s="56"/>
    </row>
    <row r="195" spans="1:11" s="2" customFormat="1" ht="12.75">
      <c r="A195" s="75"/>
      <c r="B195" s="857"/>
      <c r="C195" s="55"/>
      <c r="D195" s="37"/>
      <c r="E195" s="55"/>
      <c r="F195" s="55"/>
      <c r="G195" s="56"/>
    </row>
    <row r="196" spans="1:11" s="2" customFormat="1" ht="18">
      <c r="A196" s="1102" t="s">
        <v>131</v>
      </c>
      <c r="B196" s="1103"/>
      <c r="C196" s="1103"/>
      <c r="D196" s="1103"/>
      <c r="E196" s="1103"/>
      <c r="F196" s="360"/>
      <c r="G196" s="361"/>
    </row>
    <row r="197" spans="1:11" s="2" customFormat="1" ht="12.75">
      <c r="A197" s="362"/>
      <c r="B197" s="862"/>
      <c r="C197" s="363"/>
      <c r="D197" s="301"/>
      <c r="E197" s="315"/>
      <c r="F197" s="315"/>
      <c r="G197" s="316"/>
    </row>
    <row r="198" spans="1:11" s="2" customFormat="1">
      <c r="A198" s="364"/>
      <c r="B198" s="862"/>
      <c r="C198" s="377" t="s">
        <v>132</v>
      </c>
      <c r="D198" s="340"/>
      <c r="E198" s="315"/>
      <c r="F198" s="315"/>
      <c r="G198" s="341"/>
    </row>
    <row r="199" spans="1:11" ht="15">
      <c r="A199" s="364"/>
      <c r="B199" s="862"/>
      <c r="C199" s="340"/>
      <c r="D199" s="340"/>
      <c r="E199" s="330"/>
      <c r="F199" s="330"/>
      <c r="G199" s="316"/>
    </row>
    <row r="200" spans="1:11" ht="15">
      <c r="A200" s="364"/>
      <c r="B200" s="862"/>
      <c r="C200" s="365"/>
      <c r="D200" s="301"/>
      <c r="E200" s="315"/>
      <c r="F200" s="315"/>
      <c r="G200" s="316"/>
    </row>
    <row r="201" spans="1:11">
      <c r="A201" s="366" t="s">
        <v>7</v>
      </c>
      <c r="B201" s="864"/>
      <c r="C201" s="367" t="s">
        <v>660</v>
      </c>
      <c r="D201" s="368"/>
      <c r="E201" s="369"/>
      <c r="F201" s="824">
        <f>G27</f>
        <v>0</v>
      </c>
      <c r="G201" s="79">
        <f>SUM(G27)</f>
        <v>0</v>
      </c>
    </row>
    <row r="202" spans="1:11">
      <c r="A202" s="371"/>
      <c r="B202" s="865"/>
      <c r="C202" s="372"/>
      <c r="D202" s="301"/>
      <c r="E202" s="315"/>
      <c r="F202" s="315"/>
      <c r="G202" s="79"/>
    </row>
    <row r="203" spans="1:11">
      <c r="A203" s="366" t="s">
        <v>8</v>
      </c>
      <c r="B203" s="864"/>
      <c r="C203" s="367" t="s">
        <v>663</v>
      </c>
      <c r="D203" s="368"/>
      <c r="E203" s="369"/>
      <c r="F203" s="824">
        <f>G46</f>
        <v>0</v>
      </c>
      <c r="G203" s="79">
        <f>SUM(G46)</f>
        <v>0</v>
      </c>
    </row>
    <row r="204" spans="1:11">
      <c r="A204" s="371"/>
      <c r="B204" s="865"/>
      <c r="C204" s="372"/>
      <c r="D204" s="301"/>
      <c r="E204" s="315"/>
      <c r="F204" s="315"/>
      <c r="G204" s="79"/>
    </row>
    <row r="205" spans="1:11">
      <c r="A205" s="366" t="s">
        <v>9</v>
      </c>
      <c r="B205" s="864"/>
      <c r="C205" s="367" t="s">
        <v>664</v>
      </c>
      <c r="D205" s="301"/>
      <c r="E205" s="315"/>
      <c r="F205" s="823">
        <f>G51</f>
        <v>0</v>
      </c>
      <c r="G205" s="79">
        <f>SUM(G51)</f>
        <v>0</v>
      </c>
    </row>
    <row r="206" spans="1:11" ht="21" customHeight="1">
      <c r="A206" s="371"/>
      <c r="B206" s="865"/>
      <c r="C206" s="372"/>
      <c r="D206" s="301"/>
      <c r="E206" s="315"/>
      <c r="F206" s="315"/>
      <c r="G206" s="79"/>
    </row>
    <row r="207" spans="1:11">
      <c r="A207" s="366" t="s">
        <v>10</v>
      </c>
      <c r="B207" s="864"/>
      <c r="C207" s="367" t="s">
        <v>665</v>
      </c>
      <c r="D207" s="368"/>
      <c r="E207" s="369"/>
      <c r="F207" s="824">
        <f>G66</f>
        <v>0</v>
      </c>
      <c r="G207" s="79">
        <f>SUM(G66)</f>
        <v>0</v>
      </c>
    </row>
    <row r="208" spans="1:11">
      <c r="A208" s="371"/>
      <c r="B208" s="865"/>
      <c r="C208" s="372"/>
      <c r="D208" s="301"/>
      <c r="E208" s="315"/>
      <c r="F208" s="315"/>
      <c r="G208" s="79"/>
      <c r="K208" s="479"/>
    </row>
    <row r="209" spans="1:7">
      <c r="A209" s="366" t="s">
        <v>24</v>
      </c>
      <c r="B209" s="864"/>
      <c r="C209" s="367" t="s">
        <v>666</v>
      </c>
      <c r="D209" s="368"/>
      <c r="E209" s="369"/>
      <c r="F209" s="824">
        <f>G74</f>
        <v>0</v>
      </c>
      <c r="G209" s="79">
        <f>SUM(G74)</f>
        <v>0</v>
      </c>
    </row>
    <row r="210" spans="1:7">
      <c r="A210" s="371"/>
      <c r="B210" s="865"/>
      <c r="C210" s="372"/>
      <c r="D210" s="301"/>
      <c r="E210" s="315"/>
      <c r="F210" s="315"/>
      <c r="G210" s="79"/>
    </row>
    <row r="211" spans="1:7">
      <c r="A211" s="366" t="s">
        <v>62</v>
      </c>
      <c r="B211" s="864"/>
      <c r="C211" s="367" t="s">
        <v>667</v>
      </c>
      <c r="D211" s="368"/>
      <c r="E211" s="369"/>
      <c r="F211" s="824">
        <f>G87</f>
        <v>0</v>
      </c>
      <c r="G211" s="79">
        <f>G87</f>
        <v>0</v>
      </c>
    </row>
    <row r="212" spans="1:7">
      <c r="A212" s="362"/>
      <c r="B212" s="862"/>
      <c r="C212" s="363"/>
      <c r="D212" s="301"/>
      <c r="E212" s="315"/>
      <c r="F212" s="315"/>
      <c r="G212" s="79"/>
    </row>
    <row r="213" spans="1:7">
      <c r="A213" s="373"/>
      <c r="B213" s="866"/>
      <c r="C213" s="374"/>
      <c r="D213" s="375" t="s">
        <v>435</v>
      </c>
      <c r="E213" s="376"/>
      <c r="F213" s="823">
        <f>F201+F203+F205+F207+F209+F211</f>
        <v>0</v>
      </c>
      <c r="G213" s="80">
        <f>SUM(G201:G211)</f>
        <v>0</v>
      </c>
    </row>
    <row r="214" spans="1:7" ht="15">
      <c r="A214" s="364"/>
      <c r="B214" s="862"/>
      <c r="C214" s="81"/>
      <c r="D214" s="340"/>
      <c r="E214" s="315"/>
      <c r="F214" s="315"/>
      <c r="G214" s="341"/>
    </row>
    <row r="215" spans="1:7">
      <c r="A215" s="364"/>
      <c r="B215" s="862"/>
      <c r="C215" s="377" t="s">
        <v>133</v>
      </c>
      <c r="D215" s="301"/>
      <c r="E215" s="315"/>
      <c r="F215" s="315"/>
      <c r="G215" s="378"/>
    </row>
    <row r="216" spans="1:7" ht="15">
      <c r="A216" s="366"/>
      <c r="B216" s="864"/>
      <c r="C216" s="367"/>
      <c r="D216" s="368"/>
      <c r="E216" s="369"/>
      <c r="F216" s="370"/>
      <c r="G216" s="316"/>
    </row>
    <row r="217" spans="1:7" ht="15">
      <c r="A217" s="371"/>
      <c r="B217" s="865"/>
      <c r="C217" s="372"/>
      <c r="D217" s="301"/>
      <c r="E217" s="315"/>
      <c r="F217" s="315"/>
      <c r="G217" s="316"/>
    </row>
    <row r="218" spans="1:7">
      <c r="A218" s="366" t="s">
        <v>7</v>
      </c>
      <c r="B218" s="864"/>
      <c r="C218" s="367" t="s">
        <v>661</v>
      </c>
      <c r="D218" s="368"/>
      <c r="E218" s="369"/>
      <c r="F218" s="824">
        <f>G147</f>
        <v>0</v>
      </c>
      <c r="G218" s="79">
        <f>G147</f>
        <v>0</v>
      </c>
    </row>
    <row r="219" spans="1:7">
      <c r="A219" s="371"/>
      <c r="B219" s="865"/>
      <c r="C219" s="372"/>
      <c r="D219" s="301"/>
      <c r="E219" s="315"/>
      <c r="F219" s="315"/>
      <c r="G219" s="79"/>
    </row>
    <row r="220" spans="1:7">
      <c r="A220" s="366" t="s">
        <v>8</v>
      </c>
      <c r="B220" s="864"/>
      <c r="C220" s="367" t="s">
        <v>668</v>
      </c>
      <c r="D220" s="368"/>
      <c r="E220" s="369"/>
      <c r="F220" s="824">
        <f>G155</f>
        <v>0</v>
      </c>
      <c r="G220" s="79">
        <f>G155</f>
        <v>0</v>
      </c>
    </row>
    <row r="221" spans="1:7" ht="23.25" customHeight="1">
      <c r="A221" s="371"/>
      <c r="B221" s="865"/>
      <c r="C221" s="372"/>
      <c r="D221" s="301"/>
      <c r="E221" s="315"/>
      <c r="F221" s="315"/>
      <c r="G221" s="79"/>
    </row>
    <row r="222" spans="1:7">
      <c r="A222" s="366" t="s">
        <v>9</v>
      </c>
      <c r="B222" s="864"/>
      <c r="C222" s="367" t="s">
        <v>669</v>
      </c>
      <c r="D222" s="368"/>
      <c r="E222" s="369"/>
      <c r="F222" s="824">
        <f>G166</f>
        <v>0</v>
      </c>
      <c r="G222" s="79">
        <f>G166</f>
        <v>0</v>
      </c>
    </row>
    <row r="223" spans="1:7">
      <c r="A223" s="371"/>
      <c r="B223" s="865"/>
      <c r="C223" s="372"/>
      <c r="D223" s="301"/>
      <c r="E223" s="315"/>
      <c r="F223" s="315"/>
      <c r="G223" s="79"/>
    </row>
    <row r="224" spans="1:7">
      <c r="A224" s="366" t="s">
        <v>10</v>
      </c>
      <c r="B224" s="864"/>
      <c r="C224" s="367" t="s">
        <v>433</v>
      </c>
      <c r="D224" s="368"/>
      <c r="E224" s="369"/>
      <c r="F224" s="824">
        <f>G172</f>
        <v>0</v>
      </c>
      <c r="G224" s="79">
        <f>G172</f>
        <v>0</v>
      </c>
    </row>
    <row r="225" spans="1:7">
      <c r="A225" s="371"/>
      <c r="B225" s="865"/>
      <c r="C225" s="372"/>
      <c r="D225" s="301"/>
      <c r="E225" s="315"/>
      <c r="F225" s="315"/>
      <c r="G225" s="79"/>
    </row>
    <row r="226" spans="1:7">
      <c r="A226" s="366" t="s">
        <v>24</v>
      </c>
      <c r="B226" s="864"/>
      <c r="C226" s="367" t="s">
        <v>434</v>
      </c>
      <c r="D226" s="368"/>
      <c r="E226" s="369"/>
      <c r="F226" s="824">
        <f>G177</f>
        <v>0</v>
      </c>
      <c r="G226" s="79">
        <f>G177</f>
        <v>0</v>
      </c>
    </row>
    <row r="227" spans="1:7">
      <c r="A227" s="371"/>
      <c r="B227" s="865"/>
      <c r="C227" s="372"/>
      <c r="D227" s="301"/>
      <c r="E227" s="315"/>
      <c r="F227" s="315"/>
      <c r="G227" s="79"/>
    </row>
    <row r="228" spans="1:7">
      <c r="A228" s="366" t="s">
        <v>62</v>
      </c>
      <c r="B228" s="864"/>
      <c r="C228" s="367" t="s">
        <v>670</v>
      </c>
      <c r="D228" s="368"/>
      <c r="E228" s="369"/>
      <c r="F228" s="824">
        <f>G182</f>
        <v>0</v>
      </c>
      <c r="G228" s="79">
        <f>G182</f>
        <v>0</v>
      </c>
    </row>
    <row r="229" spans="1:7">
      <c r="A229" s="371"/>
      <c r="B229" s="865"/>
      <c r="C229" s="372"/>
      <c r="D229" s="301"/>
      <c r="E229" s="315"/>
      <c r="F229" s="315"/>
      <c r="G229" s="79" t="s">
        <v>0</v>
      </c>
    </row>
    <row r="230" spans="1:7">
      <c r="A230" s="366" t="s">
        <v>63</v>
      </c>
      <c r="B230" s="864"/>
      <c r="C230" s="367" t="s">
        <v>671</v>
      </c>
      <c r="D230" s="368"/>
      <c r="E230" s="369"/>
      <c r="F230" s="824">
        <f>G192</f>
        <v>0</v>
      </c>
      <c r="G230" s="79">
        <f>G192</f>
        <v>0</v>
      </c>
    </row>
    <row r="231" spans="1:7">
      <c r="A231" s="371"/>
      <c r="B231" s="865"/>
      <c r="C231" s="363"/>
      <c r="D231" s="301"/>
      <c r="E231" s="315"/>
      <c r="F231" s="315"/>
      <c r="G231" s="79" t="s">
        <v>0</v>
      </c>
    </row>
    <row r="232" spans="1:7" ht="16.5" thickBot="1">
      <c r="A232" s="373"/>
      <c r="B232" s="866"/>
      <c r="C232" s="374"/>
      <c r="D232" s="375" t="s">
        <v>436</v>
      </c>
      <c r="E232" s="376"/>
      <c r="F232" s="995">
        <f>F218+F220+F222+F224+F226+F228+F230</f>
        <v>0</v>
      </c>
      <c r="G232" s="80">
        <f>SUM(G218:G230)</f>
        <v>0</v>
      </c>
    </row>
    <row r="233" spans="1:7" ht="19.5" thickTop="1" thickBot="1">
      <c r="A233" s="379"/>
      <c r="B233" s="867"/>
      <c r="C233" s="735"/>
      <c r="D233" s="380" t="s">
        <v>437</v>
      </c>
      <c r="E233" s="381"/>
      <c r="F233" s="996">
        <f>F213+F232</f>
        <v>0</v>
      </c>
      <c r="G233" s="82">
        <f>G213+G232</f>
        <v>0</v>
      </c>
    </row>
    <row r="234" spans="1:7" ht="19.5" thickTop="1" thickBot="1">
      <c r="A234" s="371"/>
      <c r="B234" s="865"/>
      <c r="C234" s="736"/>
      <c r="D234" s="382"/>
      <c r="E234" s="383"/>
      <c r="F234" s="383"/>
      <c r="G234" s="83"/>
    </row>
    <row r="235" spans="1:7" s="941" customFormat="1" ht="21" thickBot="1">
      <c r="A235" s="1064" t="s">
        <v>135</v>
      </c>
      <c r="B235" s="1065"/>
      <c r="C235" s="1066"/>
      <c r="D235" s="1066"/>
      <c r="E235" s="1066"/>
      <c r="F235" s="1066"/>
      <c r="G235" s="1067"/>
    </row>
    <row r="236" spans="1:7" ht="21" customHeight="1" thickBot="1">
      <c r="A236" s="1104" t="s">
        <v>136</v>
      </c>
      <c r="B236" s="1105"/>
      <c r="C236" s="1084"/>
      <c r="D236" s="1084"/>
      <c r="E236" s="1084"/>
      <c r="F236" s="1084"/>
      <c r="G236" s="1085"/>
    </row>
    <row r="237" spans="1:7" thickBot="1">
      <c r="A237" s="84"/>
      <c r="B237" s="868"/>
      <c r="C237" s="1193" t="s">
        <v>283</v>
      </c>
      <c r="D237" s="1001"/>
      <c r="E237" s="1001"/>
      <c r="F237" s="1001"/>
      <c r="G237" s="1002"/>
    </row>
    <row r="238" spans="1:7" ht="16.5" thickBot="1">
      <c r="A238" s="384"/>
      <c r="B238" s="869"/>
      <c r="C238" s="119" t="s">
        <v>448</v>
      </c>
      <c r="D238" s="1006"/>
      <c r="E238" s="1001"/>
      <c r="F238" s="1001"/>
      <c r="G238" s="1002"/>
    </row>
    <row r="239" spans="1:7" ht="102">
      <c r="A239" s="385">
        <v>1</v>
      </c>
      <c r="B239" s="938" t="s">
        <v>717</v>
      </c>
      <c r="C239" s="86" t="s">
        <v>381</v>
      </c>
      <c r="D239" s="87" t="s">
        <v>327</v>
      </c>
      <c r="E239" s="643">
        <v>62.4</v>
      </c>
      <c r="F239" s="386"/>
      <c r="G239" s="387">
        <f>SUM(E239*F239)</f>
        <v>0</v>
      </c>
    </row>
    <row r="240" spans="1:7" ht="38.25">
      <c r="A240" s="88">
        <v>2</v>
      </c>
      <c r="B240" s="939" t="s">
        <v>718</v>
      </c>
      <c r="C240" s="89" t="s">
        <v>332</v>
      </c>
      <c r="D240" s="90" t="s">
        <v>327</v>
      </c>
      <c r="E240" s="642">
        <v>18.600000000000001</v>
      </c>
      <c r="F240" s="92"/>
      <c r="G240" s="63">
        <f>SUM(E240*F240)</f>
        <v>0</v>
      </c>
    </row>
    <row r="241" spans="1:7" ht="89.25">
      <c r="A241" s="88">
        <v>3</v>
      </c>
      <c r="B241" s="939" t="s">
        <v>719</v>
      </c>
      <c r="C241" s="89" t="s">
        <v>382</v>
      </c>
      <c r="D241" s="90" t="s">
        <v>327</v>
      </c>
      <c r="E241" s="642">
        <v>40</v>
      </c>
      <c r="F241" s="92"/>
      <c r="G241" s="63">
        <f>SUM(E241*F241)</f>
        <v>0</v>
      </c>
    </row>
    <row r="242" spans="1:7" ht="77.25" thickBot="1">
      <c r="A242" s="93">
        <v>4</v>
      </c>
      <c r="B242" s="938" t="s">
        <v>720</v>
      </c>
      <c r="C242" s="86" t="s">
        <v>749</v>
      </c>
      <c r="D242" s="94" t="s">
        <v>327</v>
      </c>
      <c r="E242" s="641">
        <v>50</v>
      </c>
      <c r="F242" s="95"/>
      <c r="G242" s="343">
        <f>SUM(E242*F242)</f>
        <v>0</v>
      </c>
    </row>
    <row r="243" spans="1:7" ht="16.5" thickBot="1">
      <c r="A243" s="96"/>
      <c r="B243" s="871"/>
      <c r="C243" s="571" t="s">
        <v>164</v>
      </c>
      <c r="D243" s="1006"/>
      <c r="E243" s="1001"/>
      <c r="F243" s="1002"/>
      <c r="G243" s="85">
        <f>SUM(G239:G242)</f>
        <v>0</v>
      </c>
    </row>
    <row r="244" spans="1:7" ht="16.5" thickBot="1">
      <c r="A244" s="96"/>
      <c r="B244" s="871"/>
      <c r="C244" s="97" t="s">
        <v>137</v>
      </c>
      <c r="D244" s="1006"/>
      <c r="E244" s="1001"/>
      <c r="F244" s="1001"/>
      <c r="G244" s="1002"/>
    </row>
    <row r="245" spans="1:7" ht="79.5" customHeight="1" thickBot="1">
      <c r="A245" s="98">
        <v>1</v>
      </c>
      <c r="B245" s="870" t="s">
        <v>726</v>
      </c>
      <c r="C245" s="99" t="s">
        <v>383</v>
      </c>
      <c r="D245" s="100" t="s">
        <v>306</v>
      </c>
      <c r="E245" s="603">
        <v>10</v>
      </c>
      <c r="F245" s="101"/>
      <c r="G245" s="102">
        <f>SUM(E245*F245)</f>
        <v>0</v>
      </c>
    </row>
    <row r="246" spans="1:7" ht="16.5" thickBot="1">
      <c r="A246" s="103"/>
      <c r="B246" s="872"/>
      <c r="C246" s="571" t="s">
        <v>138</v>
      </c>
      <c r="D246" s="1006"/>
      <c r="E246" s="1001"/>
      <c r="F246" s="1002"/>
      <c r="G246" s="85">
        <f>SUM(G245)</f>
        <v>0</v>
      </c>
    </row>
    <row r="247" spans="1:7" ht="16.5" thickBot="1">
      <c r="A247" s="103"/>
      <c r="B247" s="872"/>
      <c r="C247" s="104" t="s">
        <v>139</v>
      </c>
      <c r="D247" s="1196"/>
      <c r="E247" s="1001"/>
      <c r="F247" s="1001"/>
      <c r="G247" s="1002"/>
    </row>
    <row r="248" spans="1:7" ht="51">
      <c r="A248" s="1047">
        <v>1</v>
      </c>
      <c r="B248" s="1179" t="s">
        <v>731</v>
      </c>
      <c r="C248" s="106" t="s">
        <v>384</v>
      </c>
      <c r="D248" s="107"/>
      <c r="E248" s="107"/>
      <c r="F248" s="108"/>
      <c r="G248" s="109"/>
    </row>
    <row r="249" spans="1:7" ht="15">
      <c r="A249" s="1048"/>
      <c r="B249" s="1172"/>
      <c r="C249" s="110" t="s">
        <v>4</v>
      </c>
      <c r="D249" s="23" t="s">
        <v>6</v>
      </c>
      <c r="E249" s="642">
        <v>60</v>
      </c>
      <c r="F249" s="425"/>
      <c r="G249" s="58">
        <f t="shared" ref="G249:G254" si="9">SUM(E249*F249)</f>
        <v>0</v>
      </c>
    </row>
    <row r="250" spans="1:7" ht="51.75" thickBot="1">
      <c r="A250" s="88">
        <v>2</v>
      </c>
      <c r="B250" s="835" t="s">
        <v>732</v>
      </c>
      <c r="C250" s="112" t="s">
        <v>140</v>
      </c>
      <c r="D250" s="23" t="s">
        <v>1</v>
      </c>
      <c r="E250" s="642">
        <v>300</v>
      </c>
      <c r="F250" s="425"/>
      <c r="G250" s="58">
        <f t="shared" si="9"/>
        <v>0</v>
      </c>
    </row>
    <row r="251" spans="1:7" ht="38.25">
      <c r="A251" s="1045">
        <v>3</v>
      </c>
      <c r="B251" s="1179" t="s">
        <v>732</v>
      </c>
      <c r="C251" s="113" t="s">
        <v>284</v>
      </c>
      <c r="D251" s="23"/>
      <c r="E251" s="642"/>
      <c r="F251" s="425"/>
      <c r="G251" s="58">
        <f t="shared" si="9"/>
        <v>0</v>
      </c>
    </row>
    <row r="252" spans="1:7" thickBot="1">
      <c r="A252" s="1049"/>
      <c r="B252" s="1172"/>
      <c r="C252" s="110" t="s">
        <v>5</v>
      </c>
      <c r="D252" s="23" t="s">
        <v>363</v>
      </c>
      <c r="E252" s="642">
        <v>2</v>
      </c>
      <c r="F252" s="425"/>
      <c r="G252" s="58">
        <f t="shared" si="9"/>
        <v>0</v>
      </c>
    </row>
    <row r="253" spans="1:7" ht="39.75" customHeight="1">
      <c r="A253" s="1050">
        <v>4</v>
      </c>
      <c r="B253" s="1179" t="s">
        <v>732</v>
      </c>
      <c r="C253" s="112" t="s">
        <v>285</v>
      </c>
      <c r="D253" s="23"/>
      <c r="E253" s="642"/>
      <c r="F253" s="425"/>
      <c r="G253" s="58">
        <f t="shared" si="9"/>
        <v>0</v>
      </c>
    </row>
    <row r="254" spans="1:7" thickBot="1">
      <c r="A254" s="1056"/>
      <c r="B254" s="1172"/>
      <c r="C254" s="704" t="s">
        <v>5</v>
      </c>
      <c r="D254" s="23" t="s">
        <v>363</v>
      </c>
      <c r="E254" s="641">
        <v>1</v>
      </c>
      <c r="F254" s="426"/>
      <c r="G254" s="117">
        <f t="shared" si="9"/>
        <v>0</v>
      </c>
    </row>
    <row r="255" spans="1:7" ht="16.5" thickBot="1">
      <c r="A255" s="118"/>
      <c r="B255" s="873"/>
      <c r="C255" s="573" t="s">
        <v>141</v>
      </c>
      <c r="D255" s="1006"/>
      <c r="E255" s="1001"/>
      <c r="F255" s="1002"/>
      <c r="G255" s="85">
        <f>SUM(G249:G254)</f>
        <v>0</v>
      </c>
    </row>
    <row r="256" spans="1:7" ht="16.5" thickBot="1">
      <c r="A256" s="118"/>
      <c r="B256" s="873"/>
      <c r="C256" s="120" t="s">
        <v>142</v>
      </c>
      <c r="D256" s="1006"/>
      <c r="E256" s="1001"/>
      <c r="F256" s="1001"/>
      <c r="G256" s="1002"/>
    </row>
    <row r="257" spans="1:7" ht="145.5" customHeight="1">
      <c r="A257" s="121">
        <v>1</v>
      </c>
      <c r="B257" s="859" t="s">
        <v>722</v>
      </c>
      <c r="C257" s="294" t="s">
        <v>491</v>
      </c>
      <c r="D257" s="36" t="s">
        <v>6</v>
      </c>
      <c r="E257" s="638">
        <v>60</v>
      </c>
      <c r="F257" s="15"/>
      <c r="G257" s="122">
        <f>SUM(E257*F257)</f>
        <v>0</v>
      </c>
    </row>
    <row r="258" spans="1:7" ht="51">
      <c r="A258" s="88">
        <v>2</v>
      </c>
      <c r="B258" s="939" t="s">
        <v>723</v>
      </c>
      <c r="C258" s="123" t="s">
        <v>492</v>
      </c>
      <c r="D258" s="23" t="s">
        <v>6</v>
      </c>
      <c r="E258" s="639">
        <v>60</v>
      </c>
      <c r="F258" s="14"/>
      <c r="G258" s="122">
        <f>SUM(E258*F258)</f>
        <v>0</v>
      </c>
    </row>
    <row r="259" spans="1:7" ht="38.25">
      <c r="A259" s="88">
        <v>3</v>
      </c>
      <c r="B259" s="939" t="s">
        <v>724</v>
      </c>
      <c r="C259" s="123" t="s">
        <v>343</v>
      </c>
      <c r="D259" s="23" t="s">
        <v>6</v>
      </c>
      <c r="E259" s="640">
        <v>120</v>
      </c>
      <c r="F259" s="13"/>
      <c r="G259" s="122">
        <f>SUM(E259*F259)</f>
        <v>0</v>
      </c>
    </row>
    <row r="260" spans="1:7" ht="26.25" thickBot="1">
      <c r="A260" s="93">
        <v>4</v>
      </c>
      <c r="B260" s="939" t="s">
        <v>725</v>
      </c>
      <c r="C260" s="43" t="s">
        <v>385</v>
      </c>
      <c r="D260" s="148" t="s">
        <v>306</v>
      </c>
      <c r="E260" s="641">
        <v>48</v>
      </c>
      <c r="F260" s="12"/>
      <c r="G260" s="102">
        <f>SUM(E260*F260)</f>
        <v>0</v>
      </c>
    </row>
    <row r="261" spans="1:7" ht="16.5" thickBot="1">
      <c r="A261" s="118"/>
      <c r="B261" s="873"/>
      <c r="C261" s="574" t="s">
        <v>143</v>
      </c>
      <c r="D261" s="125"/>
      <c r="E261" s="126"/>
      <c r="F261" s="48"/>
      <c r="G261" s="85">
        <f>SUM(G257:G260)</f>
        <v>0</v>
      </c>
    </row>
    <row r="262" spans="1:7" ht="16.5" thickBot="1">
      <c r="A262" s="118"/>
      <c r="B262" s="873"/>
      <c r="C262" s="120" t="s">
        <v>144</v>
      </c>
      <c r="D262" s="125"/>
      <c r="E262" s="1118"/>
      <c r="F262" s="1012"/>
      <c r="G262" s="1013"/>
    </row>
    <row r="263" spans="1:7" ht="16.5" thickBot="1">
      <c r="A263" s="127" t="s">
        <v>7</v>
      </c>
      <c r="B263" s="875"/>
      <c r="C263" s="120" t="s">
        <v>71</v>
      </c>
      <c r="D263" s="125"/>
      <c r="E263" s="126"/>
      <c r="F263" s="48"/>
      <c r="G263" s="85">
        <f>SUM(G243)</f>
        <v>0</v>
      </c>
    </row>
    <row r="264" spans="1:7" ht="16.5" thickBot="1">
      <c r="A264" s="127" t="s">
        <v>8</v>
      </c>
      <c r="B264" s="875"/>
      <c r="C264" s="120" t="s">
        <v>134</v>
      </c>
      <c r="D264" s="125"/>
      <c r="E264" s="126"/>
      <c r="F264" s="48"/>
      <c r="G264" s="85">
        <f>SUM(G246)</f>
        <v>0</v>
      </c>
    </row>
    <row r="265" spans="1:7" ht="16.5" thickBot="1">
      <c r="A265" s="127" t="s">
        <v>9</v>
      </c>
      <c r="B265" s="875"/>
      <c r="C265" s="120" t="s">
        <v>145</v>
      </c>
      <c r="D265" s="125"/>
      <c r="E265" s="126"/>
      <c r="F265" s="48"/>
      <c r="G265" s="85">
        <f>SUM(G255)</f>
        <v>0</v>
      </c>
    </row>
    <row r="266" spans="1:7" ht="16.5" thickBot="1">
      <c r="A266" s="127" t="s">
        <v>10</v>
      </c>
      <c r="B266" s="875"/>
      <c r="C266" s="120" t="s">
        <v>146</v>
      </c>
      <c r="D266" s="125"/>
      <c r="E266" s="126"/>
      <c r="F266" s="48"/>
      <c r="G266" s="85">
        <f>SUM(G261)</f>
        <v>0</v>
      </c>
    </row>
    <row r="267" spans="1:7" ht="18.75" thickBot="1">
      <c r="A267" s="127"/>
      <c r="B267" s="875"/>
      <c r="C267" s="572" t="s">
        <v>147</v>
      </c>
      <c r="D267" s="125"/>
      <c r="E267" s="126"/>
      <c r="F267" s="48"/>
      <c r="G267" s="129">
        <f>SUM(G263:G266)</f>
        <v>0</v>
      </c>
    </row>
    <row r="268" spans="1:7" ht="26.25" customHeight="1" thickBot="1">
      <c r="A268" s="1043" t="s">
        <v>148</v>
      </c>
      <c r="B268" s="1044"/>
      <c r="C268" s="1082"/>
      <c r="D268" s="1082"/>
      <c r="E268" s="1082"/>
      <c r="F268" s="1082"/>
      <c r="G268" s="1083"/>
    </row>
    <row r="269" spans="1:7" ht="16.5" thickBot="1">
      <c r="A269" s="133"/>
      <c r="B269" s="876"/>
      <c r="C269" s="1052" t="s">
        <v>149</v>
      </c>
      <c r="D269" s="1001"/>
      <c r="E269" s="1001"/>
      <c r="F269" s="1001"/>
      <c r="G269" s="1002"/>
    </row>
    <row r="270" spans="1:7" ht="16.5" thickBot="1">
      <c r="A270" s="133"/>
      <c r="B270" s="877"/>
      <c r="C270" s="134" t="s">
        <v>150</v>
      </c>
      <c r="D270" s="1194"/>
      <c r="E270" s="1001"/>
      <c r="F270" s="1001"/>
      <c r="G270" s="1002"/>
    </row>
    <row r="271" spans="1:7" ht="102">
      <c r="A271" s="121">
        <v>1</v>
      </c>
      <c r="B271" s="938" t="s">
        <v>717</v>
      </c>
      <c r="C271" s="86" t="s">
        <v>381</v>
      </c>
      <c r="D271" s="135" t="s">
        <v>327</v>
      </c>
      <c r="E271" s="637">
        <v>160</v>
      </c>
      <c r="F271" s="427"/>
      <c r="G271" s="137">
        <f>SUM(E271*F271)</f>
        <v>0</v>
      </c>
    </row>
    <row r="272" spans="1:7" ht="38.25">
      <c r="A272" s="88">
        <v>2</v>
      </c>
      <c r="B272" s="939" t="s">
        <v>718</v>
      </c>
      <c r="C272" s="89" t="s">
        <v>332</v>
      </c>
      <c r="D272" s="90" t="s">
        <v>327</v>
      </c>
      <c r="E272" s="156">
        <v>45</v>
      </c>
      <c r="F272" s="428"/>
      <c r="G272" s="137">
        <f>SUM(E272*F272)</f>
        <v>0</v>
      </c>
    </row>
    <row r="273" spans="1:7" ht="89.25">
      <c r="A273" s="88">
        <v>3</v>
      </c>
      <c r="B273" s="939" t="s">
        <v>719</v>
      </c>
      <c r="C273" s="89" t="s">
        <v>382</v>
      </c>
      <c r="D273" s="90" t="s">
        <v>327</v>
      </c>
      <c r="E273" s="156">
        <v>130</v>
      </c>
      <c r="F273" s="428"/>
      <c r="G273" s="137">
        <f>SUM(E273*F273)</f>
        <v>0</v>
      </c>
    </row>
    <row r="274" spans="1:7" ht="90" thickBot="1">
      <c r="A274" s="93">
        <v>4</v>
      </c>
      <c r="B274" s="939" t="s">
        <v>720</v>
      </c>
      <c r="C274" s="86" t="s">
        <v>754</v>
      </c>
      <c r="D274" s="94" t="s">
        <v>327</v>
      </c>
      <c r="E274" s="636">
        <v>180</v>
      </c>
      <c r="F274" s="429"/>
      <c r="G274" s="139">
        <f>SUM(E274*F274)</f>
        <v>0</v>
      </c>
    </row>
    <row r="275" spans="1:7" ht="15" customHeight="1" thickBot="1">
      <c r="A275" s="140"/>
      <c r="B275" s="878"/>
      <c r="C275" s="571" t="s">
        <v>165</v>
      </c>
      <c r="D275" s="1073"/>
      <c r="E275" s="1001"/>
      <c r="F275" s="1002"/>
      <c r="G275" s="141">
        <f>SUM(G271:G274)</f>
        <v>0</v>
      </c>
    </row>
    <row r="276" spans="1:7" ht="16.5" thickBot="1">
      <c r="A276" s="140"/>
      <c r="B276" s="878"/>
      <c r="C276" s="97" t="s">
        <v>137</v>
      </c>
      <c r="D276" s="1073"/>
      <c r="E276" s="1001"/>
      <c r="F276" s="1001"/>
      <c r="G276" s="1002"/>
    </row>
    <row r="277" spans="1:7" ht="64.5" thickBot="1">
      <c r="A277" s="142"/>
      <c r="B277" s="874" t="s">
        <v>726</v>
      </c>
      <c r="C277" s="99" t="s">
        <v>351</v>
      </c>
      <c r="D277" s="143" t="s">
        <v>306</v>
      </c>
      <c r="E277" s="635">
        <v>10</v>
      </c>
      <c r="F277" s="101"/>
      <c r="G277" s="102">
        <f>SUM(E277*F277)</f>
        <v>0</v>
      </c>
    </row>
    <row r="278" spans="1:7" ht="15" customHeight="1" thickBot="1">
      <c r="A278" s="105"/>
      <c r="B278" s="879"/>
      <c r="C278" s="571" t="s">
        <v>138</v>
      </c>
      <c r="D278" s="1196"/>
      <c r="E278" s="1001"/>
      <c r="F278" s="1002"/>
      <c r="G278" s="85">
        <f>SUM(G277)</f>
        <v>0</v>
      </c>
    </row>
    <row r="279" spans="1:7" ht="15" customHeight="1" thickBot="1">
      <c r="A279" s="105"/>
      <c r="B279" s="879"/>
      <c r="C279" s="134" t="s">
        <v>151</v>
      </c>
      <c r="D279" s="1196"/>
      <c r="E279" s="1001"/>
      <c r="F279" s="1001"/>
      <c r="G279" s="1002"/>
    </row>
    <row r="280" spans="1:7" ht="184.5" customHeight="1">
      <c r="A280" s="144">
        <v>1</v>
      </c>
      <c r="B280" s="938" t="s">
        <v>714</v>
      </c>
      <c r="C280" s="145" t="s">
        <v>449</v>
      </c>
      <c r="D280" s="100" t="s">
        <v>363</v>
      </c>
      <c r="E280" s="603">
        <v>1</v>
      </c>
      <c r="F280" s="430"/>
      <c r="G280" s="122">
        <f>SUM(E280*F280)</f>
        <v>0</v>
      </c>
    </row>
    <row r="281" spans="1:7" ht="39" thickBot="1">
      <c r="A281" s="146">
        <v>2</v>
      </c>
      <c r="B281" s="881" t="s">
        <v>678</v>
      </c>
      <c r="C281" s="147" t="s">
        <v>333</v>
      </c>
      <c r="D281" s="148" t="s">
        <v>327</v>
      </c>
      <c r="E281" s="634">
        <v>1</v>
      </c>
      <c r="F281" s="431"/>
      <c r="G281" s="508">
        <f>SUM(E281*F281)</f>
        <v>0</v>
      </c>
    </row>
    <row r="282" spans="1:7" ht="16.5" thickBot="1">
      <c r="A282" s="150"/>
      <c r="B282" s="872"/>
      <c r="C282" s="573" t="s">
        <v>152</v>
      </c>
      <c r="D282" s="1000"/>
      <c r="E282" s="1001"/>
      <c r="F282" s="1002"/>
      <c r="G282" s="85">
        <f>SUM(G280:G281)</f>
        <v>0</v>
      </c>
    </row>
    <row r="283" spans="1:7" ht="16.5" thickBot="1">
      <c r="A283" s="150"/>
      <c r="B283" s="872"/>
      <c r="C283" s="134" t="s">
        <v>153</v>
      </c>
      <c r="D283" s="1000"/>
      <c r="E283" s="1001"/>
      <c r="F283" s="1001"/>
      <c r="G283" s="1002"/>
    </row>
    <row r="284" spans="1:7" s="941" customFormat="1" ht="272.25" customHeight="1">
      <c r="A284" s="1047">
        <v>1</v>
      </c>
      <c r="B284" s="1179" t="s">
        <v>731</v>
      </c>
      <c r="C284" s="945" t="s">
        <v>450</v>
      </c>
      <c r="D284" s="107"/>
      <c r="E284" s="631"/>
      <c r="F284" s="151"/>
      <c r="G284" s="122"/>
    </row>
    <row r="285" spans="1:7" ht="15" customHeight="1">
      <c r="A285" s="1046"/>
      <c r="B285" s="1174"/>
      <c r="C285" s="688" t="s">
        <v>12</v>
      </c>
      <c r="D285" s="23" t="s">
        <v>6</v>
      </c>
      <c r="E285" s="622">
        <v>38</v>
      </c>
      <c r="F285" s="432"/>
      <c r="G285" s="58">
        <f>SUM(E285*F285)</f>
        <v>0</v>
      </c>
    </row>
    <row r="286" spans="1:7" ht="15">
      <c r="A286" s="1046"/>
      <c r="B286" s="1172"/>
      <c r="C286" s="688" t="s">
        <v>13</v>
      </c>
      <c r="D286" s="23" t="s">
        <v>6</v>
      </c>
      <c r="E286" s="622">
        <v>62</v>
      </c>
      <c r="F286" s="432"/>
      <c r="G286" s="58">
        <f t="shared" ref="G286:G323" si="10">SUM(E286*F286)</f>
        <v>0</v>
      </c>
    </row>
    <row r="287" spans="1:7" ht="242.25">
      <c r="A287" s="1045">
        <v>2</v>
      </c>
      <c r="B287" s="1176" t="s">
        <v>731</v>
      </c>
      <c r="C287" s="946" t="s">
        <v>493</v>
      </c>
      <c r="D287" s="152"/>
      <c r="E287" s="632"/>
      <c r="F287" s="153"/>
      <c r="G287" s="58">
        <f t="shared" si="10"/>
        <v>0</v>
      </c>
    </row>
    <row r="288" spans="1:7" ht="15">
      <c r="A288" s="1056"/>
      <c r="B288" s="1177"/>
      <c r="C288" s="688" t="s">
        <v>14</v>
      </c>
      <c r="D288" s="23" t="s">
        <v>6</v>
      </c>
      <c r="E288" s="42">
        <v>1200</v>
      </c>
      <c r="F288" s="433"/>
      <c r="G288" s="58">
        <f t="shared" si="10"/>
        <v>0</v>
      </c>
    </row>
    <row r="289" spans="1:7" ht="15">
      <c r="A289" s="1056"/>
      <c r="B289" s="1177"/>
      <c r="C289" s="688" t="s">
        <v>15</v>
      </c>
      <c r="D289" s="23" t="s">
        <v>6</v>
      </c>
      <c r="E289" s="42">
        <v>160</v>
      </c>
      <c r="F289" s="433"/>
      <c r="G289" s="58">
        <f t="shared" si="10"/>
        <v>0</v>
      </c>
    </row>
    <row r="290" spans="1:7" ht="15">
      <c r="A290" s="1056"/>
      <c r="B290" s="1177"/>
      <c r="C290" s="688" t="s">
        <v>425</v>
      </c>
      <c r="D290" s="23" t="s">
        <v>6</v>
      </c>
      <c r="E290" s="42">
        <v>30</v>
      </c>
      <c r="F290" s="434"/>
      <c r="G290" s="58">
        <f t="shared" si="10"/>
        <v>0</v>
      </c>
    </row>
    <row r="291" spans="1:7" ht="15">
      <c r="A291" s="1056"/>
      <c r="B291" s="1177"/>
      <c r="C291" s="688" t="s">
        <v>16</v>
      </c>
      <c r="D291" s="23" t="s">
        <v>6</v>
      </c>
      <c r="E291" s="42">
        <v>20</v>
      </c>
      <c r="F291" s="434"/>
      <c r="G291" s="58">
        <f t="shared" si="10"/>
        <v>0</v>
      </c>
    </row>
    <row r="292" spans="1:7" ht="15">
      <c r="A292" s="1056"/>
      <c r="B292" s="1177"/>
      <c r="C292" s="688" t="s">
        <v>17</v>
      </c>
      <c r="D292" s="23" t="s">
        <v>6</v>
      </c>
      <c r="E292" s="42">
        <v>20</v>
      </c>
      <c r="F292" s="434"/>
      <c r="G292" s="58">
        <f t="shared" si="10"/>
        <v>0</v>
      </c>
    </row>
    <row r="293" spans="1:7" ht="15" customHeight="1">
      <c r="A293" s="1056"/>
      <c r="B293" s="1178"/>
      <c r="C293" s="688" t="s">
        <v>18</v>
      </c>
      <c r="D293" s="23" t="s">
        <v>6</v>
      </c>
      <c r="E293" s="42">
        <v>10</v>
      </c>
      <c r="F293" s="434"/>
      <c r="G293" s="58">
        <f t="shared" si="10"/>
        <v>0</v>
      </c>
    </row>
    <row r="294" spans="1:7" ht="114.75">
      <c r="A294" s="1045">
        <v>3</v>
      </c>
      <c r="B294" s="1141" t="s">
        <v>728</v>
      </c>
      <c r="C294" s="946" t="s">
        <v>494</v>
      </c>
      <c r="D294" s="155"/>
      <c r="E294" s="633"/>
      <c r="F294" s="138"/>
      <c r="G294" s="58">
        <f t="shared" si="10"/>
        <v>0</v>
      </c>
    </row>
    <row r="295" spans="1:7" ht="15" customHeight="1">
      <c r="A295" s="1046"/>
      <c r="B295" s="1142"/>
      <c r="C295" s="688" t="s">
        <v>154</v>
      </c>
      <c r="D295" s="156" t="s">
        <v>363</v>
      </c>
      <c r="E295" s="156">
        <v>1</v>
      </c>
      <c r="F295" s="428"/>
      <c r="G295" s="58">
        <f t="shared" si="10"/>
        <v>0</v>
      </c>
    </row>
    <row r="296" spans="1:7" ht="15.75" customHeight="1">
      <c r="A296" s="1048"/>
      <c r="B296" s="1143"/>
      <c r="C296" s="688" t="s">
        <v>155</v>
      </c>
      <c r="D296" s="156" t="s">
        <v>363</v>
      </c>
      <c r="E296" s="156">
        <v>3</v>
      </c>
      <c r="F296" s="428"/>
      <c r="G296" s="58">
        <f t="shared" si="10"/>
        <v>0</v>
      </c>
    </row>
    <row r="297" spans="1:7" ht="51">
      <c r="A297" s="1045">
        <v>4</v>
      </c>
      <c r="B297" s="1141" t="s">
        <v>727</v>
      </c>
      <c r="C297" s="115" t="s">
        <v>344</v>
      </c>
      <c r="D297" s="156"/>
      <c r="E297" s="156"/>
      <c r="F297" s="138"/>
      <c r="G297" s="58">
        <f t="shared" si="10"/>
        <v>0</v>
      </c>
    </row>
    <row r="298" spans="1:7" ht="15">
      <c r="A298" s="1048"/>
      <c r="B298" s="1143"/>
      <c r="C298" s="688" t="s">
        <v>4</v>
      </c>
      <c r="D298" s="156" t="s">
        <v>6</v>
      </c>
      <c r="E298" s="622">
        <v>130</v>
      </c>
      <c r="F298" s="154"/>
      <c r="G298" s="58">
        <f t="shared" si="10"/>
        <v>0</v>
      </c>
    </row>
    <row r="299" spans="1:7" ht="38.25">
      <c r="A299" s="1045">
        <v>5</v>
      </c>
      <c r="B299" s="1141" t="s">
        <v>728</v>
      </c>
      <c r="C299" s="947" t="s">
        <v>767</v>
      </c>
      <c r="D299" s="156"/>
      <c r="E299" s="156"/>
      <c r="F299" s="34"/>
      <c r="G299" s="58">
        <f t="shared" si="10"/>
        <v>0</v>
      </c>
    </row>
    <row r="300" spans="1:7" ht="15">
      <c r="A300" s="1051"/>
      <c r="B300" s="1144"/>
      <c r="C300" s="435" t="s">
        <v>426</v>
      </c>
      <c r="D300" s="156" t="s">
        <v>6</v>
      </c>
      <c r="E300" s="156">
        <v>20</v>
      </c>
      <c r="F300" s="436"/>
      <c r="G300" s="58">
        <f t="shared" si="10"/>
        <v>0</v>
      </c>
    </row>
    <row r="301" spans="1:7" ht="15">
      <c r="A301" s="1051"/>
      <c r="B301" s="1144"/>
      <c r="C301" s="435" t="s">
        <v>11</v>
      </c>
      <c r="D301" s="156" t="s">
        <v>6</v>
      </c>
      <c r="E301" s="156">
        <v>20</v>
      </c>
      <c r="F301" s="436"/>
      <c r="G301" s="58">
        <f t="shared" si="10"/>
        <v>0</v>
      </c>
    </row>
    <row r="302" spans="1:7" ht="15">
      <c r="A302" s="1056"/>
      <c r="B302" s="1144"/>
      <c r="C302" s="737" t="s">
        <v>12</v>
      </c>
      <c r="D302" s="156" t="s">
        <v>6</v>
      </c>
      <c r="E302" s="156">
        <v>38</v>
      </c>
      <c r="F302" s="436"/>
      <c r="G302" s="58">
        <f t="shared" si="10"/>
        <v>0</v>
      </c>
    </row>
    <row r="303" spans="1:7" ht="16.5" customHeight="1">
      <c r="A303" s="1056"/>
      <c r="B303" s="1145"/>
      <c r="C303" s="737" t="s">
        <v>13</v>
      </c>
      <c r="D303" s="156" t="s">
        <v>6</v>
      </c>
      <c r="E303" s="156">
        <v>62</v>
      </c>
      <c r="F303" s="436"/>
      <c r="G303" s="58">
        <f t="shared" si="10"/>
        <v>0</v>
      </c>
    </row>
    <row r="304" spans="1:7" ht="38.25">
      <c r="A304" s="1045">
        <v>6</v>
      </c>
      <c r="B304" s="1141" t="s">
        <v>721</v>
      </c>
      <c r="C304" s="948" t="s">
        <v>286</v>
      </c>
      <c r="D304" s="155"/>
      <c r="E304" s="630"/>
      <c r="F304" s="34"/>
      <c r="G304" s="58">
        <f t="shared" si="10"/>
        <v>0</v>
      </c>
    </row>
    <row r="305" spans="1:7" ht="15">
      <c r="A305" s="1051"/>
      <c r="B305" s="1142"/>
      <c r="C305" s="689" t="s">
        <v>20</v>
      </c>
      <c r="D305" s="156" t="s">
        <v>363</v>
      </c>
      <c r="E305" s="42">
        <v>24</v>
      </c>
      <c r="F305" s="436"/>
      <c r="G305" s="58">
        <f t="shared" si="10"/>
        <v>0</v>
      </c>
    </row>
    <row r="306" spans="1:7" ht="15">
      <c r="A306" s="1051"/>
      <c r="B306" s="1142"/>
      <c r="C306" s="690" t="s">
        <v>426</v>
      </c>
      <c r="D306" s="156" t="s">
        <v>363</v>
      </c>
      <c r="E306" s="42">
        <v>8</v>
      </c>
      <c r="F306" s="432"/>
      <c r="G306" s="58">
        <f t="shared" si="10"/>
        <v>0</v>
      </c>
    </row>
    <row r="307" spans="1:7" ht="15" customHeight="1">
      <c r="A307" s="1051"/>
      <c r="B307" s="1142"/>
      <c r="C307" s="689" t="s">
        <v>11</v>
      </c>
      <c r="D307" s="156" t="s">
        <v>363</v>
      </c>
      <c r="E307" s="42">
        <v>8</v>
      </c>
      <c r="F307" s="432"/>
      <c r="G307" s="58">
        <f t="shared" si="10"/>
        <v>0</v>
      </c>
    </row>
    <row r="308" spans="1:7" ht="15">
      <c r="A308" s="1051"/>
      <c r="B308" s="1142"/>
      <c r="C308" s="689" t="s">
        <v>21</v>
      </c>
      <c r="D308" s="156" t="s">
        <v>363</v>
      </c>
      <c r="E308" s="42">
        <v>4</v>
      </c>
      <c r="F308" s="432"/>
      <c r="G308" s="58">
        <f t="shared" si="10"/>
        <v>0</v>
      </c>
    </row>
    <row r="309" spans="1:7" ht="15" customHeight="1">
      <c r="A309" s="1051"/>
      <c r="B309" s="1143"/>
      <c r="C309" s="689" t="s">
        <v>22</v>
      </c>
      <c r="D309" s="156" t="s">
        <v>363</v>
      </c>
      <c r="E309" s="42">
        <v>4</v>
      </c>
      <c r="F309" s="432"/>
      <c r="G309" s="58">
        <f t="shared" si="10"/>
        <v>0</v>
      </c>
    </row>
    <row r="310" spans="1:7" ht="165.75">
      <c r="A310" s="88">
        <v>7</v>
      </c>
      <c r="B310" s="882" t="s">
        <v>729</v>
      </c>
      <c r="C310" s="145" t="s">
        <v>761</v>
      </c>
      <c r="D310" s="156" t="s">
        <v>363</v>
      </c>
      <c r="E310" s="155">
        <v>6</v>
      </c>
      <c r="F310" s="34"/>
      <c r="G310" s="58">
        <f t="shared" si="10"/>
        <v>0</v>
      </c>
    </row>
    <row r="311" spans="1:7" ht="51">
      <c r="A311" s="88">
        <v>8</v>
      </c>
      <c r="B311" s="942" t="s">
        <v>721</v>
      </c>
      <c r="C311" s="89" t="s">
        <v>156</v>
      </c>
      <c r="D311" s="155" t="s">
        <v>1</v>
      </c>
      <c r="E311" s="156">
        <v>500</v>
      </c>
      <c r="F311" s="34"/>
      <c r="G311" s="58">
        <f t="shared" si="10"/>
        <v>0</v>
      </c>
    </row>
    <row r="312" spans="1:7" ht="44.25" customHeight="1">
      <c r="A312" s="1045">
        <v>9</v>
      </c>
      <c r="B312" s="1141" t="s">
        <v>721</v>
      </c>
      <c r="C312" s="145" t="s">
        <v>451</v>
      </c>
      <c r="D312" s="155"/>
      <c r="E312" s="156"/>
      <c r="F312" s="34"/>
      <c r="G312" s="58">
        <f t="shared" si="10"/>
        <v>0</v>
      </c>
    </row>
    <row r="313" spans="1:7" ht="14.25" customHeight="1">
      <c r="A313" s="1056"/>
      <c r="B313" s="1142"/>
      <c r="C313" s="110" t="s">
        <v>19</v>
      </c>
      <c r="D313" s="90" t="s">
        <v>363</v>
      </c>
      <c r="E313" s="42">
        <v>1</v>
      </c>
      <c r="F313" s="154"/>
      <c r="G313" s="58">
        <f t="shared" si="10"/>
        <v>0</v>
      </c>
    </row>
    <row r="314" spans="1:7" ht="15">
      <c r="A314" s="1049"/>
      <c r="B314" s="1143"/>
      <c r="C314" s="110" t="s">
        <v>23</v>
      </c>
      <c r="D314" s="90" t="s">
        <v>363</v>
      </c>
      <c r="E314" s="42">
        <v>1</v>
      </c>
      <c r="F314" s="154"/>
      <c r="G314" s="58">
        <f t="shared" si="10"/>
        <v>0</v>
      </c>
    </row>
    <row r="315" spans="1:7" ht="38.25">
      <c r="A315" s="1045">
        <v>10</v>
      </c>
      <c r="B315" s="1141" t="s">
        <v>721</v>
      </c>
      <c r="C315" s="115" t="s">
        <v>157</v>
      </c>
      <c r="D315" s="155"/>
      <c r="E315" s="159"/>
      <c r="F315" s="34"/>
      <c r="G315" s="58">
        <f t="shared" si="10"/>
        <v>0</v>
      </c>
    </row>
    <row r="316" spans="1:7" ht="15">
      <c r="A316" s="1048"/>
      <c r="B316" s="1143"/>
      <c r="C316" s="115" t="s">
        <v>5</v>
      </c>
      <c r="D316" s="90" t="s">
        <v>363</v>
      </c>
      <c r="E316" s="155">
        <v>2</v>
      </c>
      <c r="F316" s="34"/>
      <c r="G316" s="58">
        <f t="shared" si="10"/>
        <v>0</v>
      </c>
    </row>
    <row r="317" spans="1:7" ht="38.25">
      <c r="A317" s="1045">
        <v>11</v>
      </c>
      <c r="B317" s="1141" t="s">
        <v>721</v>
      </c>
      <c r="C317" s="691" t="s">
        <v>158</v>
      </c>
      <c r="D317" s="155"/>
      <c r="E317" s="158"/>
      <c r="F317" s="34"/>
      <c r="G317" s="58">
        <f t="shared" si="10"/>
        <v>0</v>
      </c>
    </row>
    <row r="318" spans="1:7" ht="15">
      <c r="A318" s="1048"/>
      <c r="B318" s="1143"/>
      <c r="C318" s="145" t="s">
        <v>410</v>
      </c>
      <c r="D318" s="90" t="s">
        <v>363</v>
      </c>
      <c r="E318" s="155">
        <v>1</v>
      </c>
      <c r="F318" s="34"/>
      <c r="G318" s="58">
        <f t="shared" si="10"/>
        <v>0</v>
      </c>
    </row>
    <row r="319" spans="1:7" ht="204">
      <c r="A319" s="1045">
        <v>15</v>
      </c>
      <c r="B319" s="1164" t="s">
        <v>729</v>
      </c>
      <c r="C319" s="89" t="s">
        <v>386</v>
      </c>
      <c r="D319" s="155"/>
      <c r="E319" s="155"/>
      <c r="F319" s="34"/>
      <c r="G319" s="58">
        <f t="shared" si="10"/>
        <v>0</v>
      </c>
    </row>
    <row r="320" spans="1:7" ht="15">
      <c r="A320" s="1048"/>
      <c r="B320" s="1165"/>
      <c r="C320" s="89" t="s">
        <v>159</v>
      </c>
      <c r="D320" s="90" t="s">
        <v>363</v>
      </c>
      <c r="E320" s="155">
        <v>1</v>
      </c>
      <c r="F320" s="436"/>
      <c r="G320" s="58">
        <f t="shared" si="10"/>
        <v>0</v>
      </c>
    </row>
    <row r="321" spans="1:7" ht="51">
      <c r="A321" s="184">
        <v>16</v>
      </c>
      <c r="B321" s="942" t="s">
        <v>721</v>
      </c>
      <c r="C321" s="691" t="s">
        <v>643</v>
      </c>
      <c r="D321" s="90" t="s">
        <v>363</v>
      </c>
      <c r="E321" s="628">
        <v>4</v>
      </c>
      <c r="F321" s="16"/>
      <c r="G321" s="58">
        <f t="shared" si="10"/>
        <v>0</v>
      </c>
    </row>
    <row r="322" spans="1:7" ht="38.25">
      <c r="A322" s="184">
        <v>17</v>
      </c>
      <c r="B322" s="942" t="s">
        <v>721</v>
      </c>
      <c r="C322" s="160" t="s">
        <v>495</v>
      </c>
      <c r="D322" s="90" t="s">
        <v>363</v>
      </c>
      <c r="E322" s="628">
        <v>60</v>
      </c>
      <c r="F322" s="16"/>
      <c r="G322" s="58">
        <f t="shared" si="10"/>
        <v>0</v>
      </c>
    </row>
    <row r="323" spans="1:7" ht="77.25" thickBot="1">
      <c r="A323" s="218">
        <v>18</v>
      </c>
      <c r="B323" s="944" t="s">
        <v>730</v>
      </c>
      <c r="C323" s="145" t="s">
        <v>496</v>
      </c>
      <c r="D323" s="90" t="s">
        <v>363</v>
      </c>
      <c r="E323" s="629">
        <v>1</v>
      </c>
      <c r="F323" s="17"/>
      <c r="G323" s="117">
        <f t="shared" si="10"/>
        <v>0</v>
      </c>
    </row>
    <row r="324" spans="1:7" ht="16.5" thickBot="1">
      <c r="A324" s="265"/>
      <c r="B324" s="883"/>
      <c r="C324" s="970" t="s">
        <v>141</v>
      </c>
      <c r="D324" s="1197"/>
      <c r="E324" s="1198"/>
      <c r="F324" s="1199"/>
      <c r="G324" s="85">
        <f>SUM(G285:G323)</f>
        <v>0</v>
      </c>
    </row>
    <row r="325" spans="1:7" ht="16.5" thickBot="1">
      <c r="A325" s="265"/>
      <c r="B325" s="883"/>
      <c r="C325" s="692" t="s">
        <v>160</v>
      </c>
      <c r="D325" s="1197"/>
      <c r="E325" s="1198"/>
      <c r="F325" s="1198"/>
      <c r="G325" s="1199"/>
    </row>
    <row r="326" spans="1:7" ht="153">
      <c r="A326" s="579">
        <v>1</v>
      </c>
      <c r="B326" s="884" t="s">
        <v>459</v>
      </c>
      <c r="C326" s="43" t="s">
        <v>497</v>
      </c>
      <c r="D326" s="161" t="s">
        <v>6</v>
      </c>
      <c r="E326" s="136">
        <v>1570</v>
      </c>
      <c r="F326" s="33"/>
      <c r="G326" s="162">
        <f>SUM(E326*F326)</f>
        <v>0</v>
      </c>
    </row>
    <row r="327" spans="1:7" ht="51.75" thickBot="1">
      <c r="A327" s="218">
        <v>2</v>
      </c>
      <c r="B327" s="939" t="s">
        <v>715</v>
      </c>
      <c r="C327" s="693" t="s">
        <v>498</v>
      </c>
      <c r="D327" s="575" t="s">
        <v>6</v>
      </c>
      <c r="E327" s="576">
        <v>1570</v>
      </c>
      <c r="F327" s="577"/>
      <c r="G327" s="578">
        <f>SUM(E327*F327)</f>
        <v>0</v>
      </c>
    </row>
    <row r="328" spans="1:7" ht="16.5" thickBot="1">
      <c r="A328" s="103"/>
      <c r="B328" s="886"/>
      <c r="C328" s="580" t="s">
        <v>452</v>
      </c>
      <c r="D328" s="1197"/>
      <c r="E328" s="1198"/>
      <c r="F328" s="1199"/>
      <c r="G328" s="168">
        <f>SUM(G326:G327)</f>
        <v>0</v>
      </c>
    </row>
    <row r="329" spans="1:7" ht="16.5" thickBot="1">
      <c r="A329" s="579"/>
      <c r="B329" s="887"/>
      <c r="C329" s="124" t="s">
        <v>144</v>
      </c>
      <c r="D329" s="1197"/>
      <c r="E329" s="1198"/>
      <c r="F329" s="1198"/>
      <c r="G329" s="1199"/>
    </row>
    <row r="330" spans="1:7" ht="16.5" thickBot="1">
      <c r="A330" s="165" t="s">
        <v>7</v>
      </c>
      <c r="B330" s="888"/>
      <c r="C330" s="166" t="s">
        <v>71</v>
      </c>
      <c r="D330" s="163"/>
      <c r="E330" s="167"/>
      <c r="F330" s="164"/>
      <c r="G330" s="168">
        <f>SUM(G275)</f>
        <v>0</v>
      </c>
    </row>
    <row r="331" spans="1:7" ht="16.5" thickBot="1">
      <c r="A331" s="165" t="s">
        <v>8</v>
      </c>
      <c r="B331" s="888"/>
      <c r="C331" s="166" t="s">
        <v>134</v>
      </c>
      <c r="D331" s="163"/>
      <c r="E331" s="169"/>
      <c r="F331" s="164"/>
      <c r="G331" s="168">
        <f>SUM(G278)</f>
        <v>0</v>
      </c>
    </row>
    <row r="332" spans="1:7" ht="16.5" thickBot="1">
      <c r="A332" s="170" t="s">
        <v>9</v>
      </c>
      <c r="B332" s="888"/>
      <c r="C332" s="166" t="s">
        <v>162</v>
      </c>
      <c r="D332" s="171"/>
      <c r="E332" s="172"/>
      <c r="F332" s="164"/>
      <c r="G332" s="168">
        <f>SUM(G282)</f>
        <v>0</v>
      </c>
    </row>
    <row r="333" spans="1:7" ht="16.5" thickBot="1">
      <c r="A333" s="170" t="s">
        <v>10</v>
      </c>
      <c r="B333" s="888"/>
      <c r="C333" s="166" t="s">
        <v>145</v>
      </c>
      <c r="D333" s="125"/>
      <c r="E333" s="126"/>
      <c r="F333" s="48"/>
      <c r="G333" s="48">
        <f>SUM(G324)</f>
        <v>0</v>
      </c>
    </row>
    <row r="334" spans="1:7" ht="16.5" thickBot="1">
      <c r="A334" s="170" t="s">
        <v>24</v>
      </c>
      <c r="B334" s="888"/>
      <c r="C334" s="166" t="s">
        <v>146</v>
      </c>
      <c r="D334" s="125"/>
      <c r="E334" s="126"/>
      <c r="F334" s="48"/>
      <c r="G334" s="48">
        <f>SUM(G328)</f>
        <v>0</v>
      </c>
    </row>
    <row r="335" spans="1:7" ht="18.75" thickBot="1">
      <c r="A335" s="581"/>
      <c r="B335" s="889"/>
      <c r="C335" s="971" t="s">
        <v>161</v>
      </c>
      <c r="D335" s="582"/>
      <c r="E335" s="583"/>
      <c r="F335" s="584"/>
      <c r="G335" s="585">
        <f>SUM(G330:G334)</f>
        <v>0</v>
      </c>
    </row>
    <row r="336" spans="1:7" s="941" customFormat="1" ht="19.5" customHeight="1" thickBot="1">
      <c r="A336" s="1052" t="s">
        <v>163</v>
      </c>
      <c r="B336" s="1053"/>
      <c r="C336" s="1054"/>
      <c r="D336" s="1054"/>
      <c r="E336" s="1054"/>
      <c r="F336" s="1054"/>
      <c r="G336" s="1055"/>
    </row>
    <row r="337" spans="1:7" ht="16.5" thickBot="1">
      <c r="A337" s="265"/>
      <c r="B337" s="890"/>
      <c r="C337" s="134" t="s">
        <v>150</v>
      </c>
      <c r="D337" s="1057"/>
      <c r="E337" s="1001"/>
      <c r="F337" s="1001"/>
      <c r="G337" s="1002"/>
    </row>
    <row r="338" spans="1:7" ht="109.5" customHeight="1">
      <c r="A338" s="121">
        <v>1</v>
      </c>
      <c r="B338" s="939" t="s">
        <v>717</v>
      </c>
      <c r="C338" s="953" t="s">
        <v>762</v>
      </c>
      <c r="D338" s="87" t="s">
        <v>327</v>
      </c>
      <c r="E338" s="626">
        <v>180</v>
      </c>
      <c r="F338" s="586"/>
      <c r="G338" s="122">
        <f t="shared" ref="G338:G343" si="11">SUM(E338*F338)</f>
        <v>0</v>
      </c>
    </row>
    <row r="339" spans="1:7" ht="92.25" customHeight="1">
      <c r="A339" s="88">
        <v>2</v>
      </c>
      <c r="B339" s="939" t="s">
        <v>717</v>
      </c>
      <c r="C339" s="86" t="s">
        <v>763</v>
      </c>
      <c r="D339" s="90" t="s">
        <v>327</v>
      </c>
      <c r="E339" s="622">
        <v>20</v>
      </c>
      <c r="F339" s="16"/>
      <c r="G339" s="58">
        <f t="shared" si="11"/>
        <v>0</v>
      </c>
    </row>
    <row r="340" spans="1:7" ht="38.25">
      <c r="A340" s="88">
        <v>3</v>
      </c>
      <c r="B340" s="939" t="s">
        <v>718</v>
      </c>
      <c r="C340" s="89" t="s">
        <v>716</v>
      </c>
      <c r="D340" s="90" t="s">
        <v>327</v>
      </c>
      <c r="E340" s="622">
        <v>40</v>
      </c>
      <c r="F340" s="16"/>
      <c r="G340" s="58">
        <f t="shared" si="11"/>
        <v>0</v>
      </c>
    </row>
    <row r="341" spans="1:7" ht="89.25">
      <c r="A341" s="88">
        <v>4</v>
      </c>
      <c r="B341" s="939" t="s">
        <v>719</v>
      </c>
      <c r="C341" s="89" t="s">
        <v>387</v>
      </c>
      <c r="D341" s="90" t="s">
        <v>327</v>
      </c>
      <c r="E341" s="622">
        <v>60</v>
      </c>
      <c r="F341" s="16"/>
      <c r="G341" s="58">
        <f t="shared" si="11"/>
        <v>0</v>
      </c>
    </row>
    <row r="342" spans="1:7" ht="102">
      <c r="A342" s="93">
        <v>5</v>
      </c>
      <c r="B342" s="939" t="s">
        <v>719</v>
      </c>
      <c r="C342" s="89" t="s">
        <v>765</v>
      </c>
      <c r="D342" s="90" t="s">
        <v>327</v>
      </c>
      <c r="E342" s="625">
        <v>20</v>
      </c>
      <c r="F342" s="17"/>
      <c r="G342" s="117">
        <f t="shared" si="11"/>
        <v>0</v>
      </c>
    </row>
    <row r="343" spans="1:7" ht="90" thickBot="1">
      <c r="A343" s="93">
        <v>6</v>
      </c>
      <c r="B343" s="939" t="s">
        <v>720</v>
      </c>
      <c r="C343" s="86" t="s">
        <v>764</v>
      </c>
      <c r="D343" s="94" t="s">
        <v>327</v>
      </c>
      <c r="E343" s="625">
        <v>80</v>
      </c>
      <c r="F343" s="17"/>
      <c r="G343" s="117">
        <f t="shared" si="11"/>
        <v>0</v>
      </c>
    </row>
    <row r="344" spans="1:7" ht="16.5" thickBot="1">
      <c r="A344" s="103"/>
      <c r="B344" s="872"/>
      <c r="C344" s="480" t="s">
        <v>164</v>
      </c>
      <c r="D344" s="1006"/>
      <c r="E344" s="1001"/>
      <c r="F344" s="1002"/>
      <c r="G344" s="85">
        <f>SUM(G338:G343)</f>
        <v>0</v>
      </c>
    </row>
    <row r="345" spans="1:7" ht="16.5" thickBot="1">
      <c r="A345" s="103"/>
      <c r="B345" s="872"/>
      <c r="C345" s="134" t="s">
        <v>137</v>
      </c>
      <c r="D345" s="1006"/>
      <c r="E345" s="1001"/>
      <c r="F345" s="1001"/>
      <c r="G345" s="1002"/>
    </row>
    <row r="346" spans="1:7" ht="64.5" thickBot="1">
      <c r="A346" s="98">
        <v>1</v>
      </c>
      <c r="B346" s="939" t="s">
        <v>726</v>
      </c>
      <c r="C346" s="99" t="s">
        <v>351</v>
      </c>
      <c r="D346" s="143" t="s">
        <v>306</v>
      </c>
      <c r="E346" s="627">
        <v>20</v>
      </c>
      <c r="F346" s="101"/>
      <c r="G346" s="102">
        <f>SUM(E346*F346)</f>
        <v>0</v>
      </c>
    </row>
    <row r="347" spans="1:7" ht="16.5" thickBot="1">
      <c r="A347" s="237"/>
      <c r="B347" s="891"/>
      <c r="C347" s="972" t="s">
        <v>138</v>
      </c>
      <c r="D347" s="1057"/>
      <c r="E347" s="1001"/>
      <c r="F347" s="1058"/>
      <c r="G347" s="276">
        <f>SUM(G346)</f>
        <v>0</v>
      </c>
    </row>
    <row r="348" spans="1:7" ht="16.5" thickBot="1">
      <c r="A348" s="237"/>
      <c r="B348" s="886"/>
      <c r="C348" s="589" t="s">
        <v>453</v>
      </c>
      <c r="D348" s="1006"/>
      <c r="E348" s="1001"/>
      <c r="F348" s="1001"/>
      <c r="G348" s="1002"/>
    </row>
    <row r="349" spans="1:7" ht="298.5" customHeight="1">
      <c r="A349" s="121">
        <v>1</v>
      </c>
      <c r="B349" s="938" t="s">
        <v>714</v>
      </c>
      <c r="C349" s="587" t="s">
        <v>388</v>
      </c>
      <c r="D349" s="87" t="s">
        <v>6</v>
      </c>
      <c r="E349" s="626">
        <v>16</v>
      </c>
      <c r="F349" s="588"/>
      <c r="G349" s="122">
        <f>SUM(E349*F349)</f>
        <v>0</v>
      </c>
    </row>
    <row r="350" spans="1:7" ht="76.5">
      <c r="A350" s="88">
        <v>2</v>
      </c>
      <c r="B350" s="940">
        <v>2.11</v>
      </c>
      <c r="C350" s="89" t="s">
        <v>389</v>
      </c>
      <c r="D350" s="597" t="s">
        <v>363</v>
      </c>
      <c r="E350" s="622">
        <v>6</v>
      </c>
      <c r="F350" s="432"/>
      <c r="G350" s="58">
        <f>SUM(E350*F350)</f>
        <v>0</v>
      </c>
    </row>
    <row r="351" spans="1:7" ht="102.75" thickBot="1">
      <c r="A351" s="93">
        <v>3</v>
      </c>
      <c r="B351" s="885">
        <v>2.11</v>
      </c>
      <c r="C351" s="180" t="s">
        <v>766</v>
      </c>
      <c r="D351" s="94" t="s">
        <v>327</v>
      </c>
      <c r="E351" s="625">
        <v>10</v>
      </c>
      <c r="F351" s="437"/>
      <c r="G351" s="117">
        <f>SUM(E351*F351)</f>
        <v>0</v>
      </c>
    </row>
    <row r="352" spans="1:7" ht="16.5" thickBot="1">
      <c r="A352" s="103"/>
      <c r="B352" s="872"/>
      <c r="C352" s="573" t="s">
        <v>152</v>
      </c>
      <c r="D352" s="1006"/>
      <c r="E352" s="1001"/>
      <c r="F352" s="1002"/>
      <c r="G352" s="85">
        <f>SUM(G349:G351)</f>
        <v>0</v>
      </c>
    </row>
    <row r="353" spans="1:7" ht="16.5" thickBot="1">
      <c r="A353" s="181"/>
      <c r="B353" s="878"/>
      <c r="C353" s="134" t="s">
        <v>153</v>
      </c>
      <c r="D353" s="1006"/>
      <c r="E353" s="1001"/>
      <c r="F353" s="1001"/>
      <c r="G353" s="1002"/>
    </row>
    <row r="354" spans="1:7" ht="260.25" customHeight="1">
      <c r="A354" s="1047">
        <v>1</v>
      </c>
      <c r="B354" s="1179" t="s">
        <v>733</v>
      </c>
      <c r="C354" s="106" t="s">
        <v>499</v>
      </c>
      <c r="D354" s="173"/>
      <c r="E354" s="621"/>
      <c r="F354" s="151"/>
      <c r="G354" s="175"/>
    </row>
    <row r="355" spans="1:7" ht="15">
      <c r="A355" s="1046"/>
      <c r="B355" s="1174"/>
      <c r="C355" s="110" t="s">
        <v>460</v>
      </c>
      <c r="D355" s="23" t="s">
        <v>6</v>
      </c>
      <c r="E355" s="622">
        <v>80</v>
      </c>
      <c r="F355" s="432"/>
      <c r="G355" s="58">
        <f>SUM(E355*F355)</f>
        <v>0</v>
      </c>
    </row>
    <row r="356" spans="1:7" ht="15">
      <c r="A356" s="1046"/>
      <c r="B356" s="1174"/>
      <c r="C356" s="110" t="s">
        <v>461</v>
      </c>
      <c r="D356" s="23" t="s">
        <v>6</v>
      </c>
      <c r="E356" s="622">
        <v>32</v>
      </c>
      <c r="F356" s="432"/>
      <c r="G356" s="58">
        <f t="shared" ref="G356:G369" si="12">SUM(E356*F356)</f>
        <v>0</v>
      </c>
    </row>
    <row r="357" spans="1:7" ht="15" customHeight="1">
      <c r="A357" s="1046"/>
      <c r="B357" s="1174"/>
      <c r="C357" s="110" t="s">
        <v>462</v>
      </c>
      <c r="D357" s="23" t="s">
        <v>6</v>
      </c>
      <c r="E357" s="622">
        <v>300</v>
      </c>
      <c r="F357" s="432"/>
      <c r="G357" s="58">
        <f t="shared" si="12"/>
        <v>0</v>
      </c>
    </row>
    <row r="358" spans="1:7" ht="15">
      <c r="A358" s="1046"/>
      <c r="B358" s="1174"/>
      <c r="C358" s="110" t="s">
        <v>463</v>
      </c>
      <c r="D358" s="23" t="s">
        <v>6</v>
      </c>
      <c r="E358" s="622">
        <v>30</v>
      </c>
      <c r="F358" s="432"/>
      <c r="G358" s="58">
        <f t="shared" si="12"/>
        <v>0</v>
      </c>
    </row>
    <row r="359" spans="1:7" thickBot="1">
      <c r="A359" s="1046"/>
      <c r="B359" s="1202"/>
      <c r="C359" s="110" t="s">
        <v>464</v>
      </c>
      <c r="D359" s="23" t="s">
        <v>6</v>
      </c>
      <c r="E359" s="622">
        <v>240</v>
      </c>
      <c r="F359" s="432"/>
      <c r="G359" s="58">
        <f t="shared" si="12"/>
        <v>0</v>
      </c>
    </row>
    <row r="360" spans="1:7" ht="25.5">
      <c r="A360" s="1045">
        <v>2</v>
      </c>
      <c r="B360" s="1179" t="s">
        <v>733</v>
      </c>
      <c r="C360" s="112" t="s">
        <v>465</v>
      </c>
      <c r="D360" s="176"/>
      <c r="E360" s="623"/>
      <c r="F360" s="177"/>
      <c r="G360" s="58">
        <f t="shared" si="12"/>
        <v>0</v>
      </c>
    </row>
    <row r="361" spans="1:7" ht="15.75" customHeight="1">
      <c r="A361" s="1051"/>
      <c r="B361" s="1174"/>
      <c r="C361" s="110" t="s">
        <v>25</v>
      </c>
      <c r="D361" s="90" t="s">
        <v>363</v>
      </c>
      <c r="E361" s="624">
        <v>24</v>
      </c>
      <c r="F361" s="432"/>
      <c r="G361" s="58">
        <f t="shared" si="12"/>
        <v>0</v>
      </c>
    </row>
    <row r="362" spans="1:7" ht="15.75" customHeight="1">
      <c r="A362" s="1068"/>
      <c r="B362" s="1172"/>
      <c r="C362" s="110" t="s">
        <v>26</v>
      </c>
      <c r="D362" s="90" t="s">
        <v>363</v>
      </c>
      <c r="E362" s="624">
        <v>10</v>
      </c>
      <c r="F362" s="432"/>
      <c r="G362" s="58">
        <f t="shared" si="12"/>
        <v>0</v>
      </c>
    </row>
    <row r="363" spans="1:7" ht="76.5">
      <c r="A363" s="88">
        <v>3</v>
      </c>
      <c r="B363" s="837" t="s">
        <v>727</v>
      </c>
      <c r="C363" s="89" t="s">
        <v>287</v>
      </c>
      <c r="D363" s="90" t="s">
        <v>363</v>
      </c>
      <c r="E363" s="602">
        <v>2</v>
      </c>
      <c r="F363" s="438"/>
      <c r="G363" s="58">
        <f t="shared" si="12"/>
        <v>0</v>
      </c>
    </row>
    <row r="364" spans="1:7" ht="38.25">
      <c r="A364" s="1045">
        <v>4</v>
      </c>
      <c r="B364" s="1141" t="s">
        <v>727</v>
      </c>
      <c r="C364" s="112" t="s">
        <v>390</v>
      </c>
      <c r="D364" s="23"/>
      <c r="E364" s="602"/>
      <c r="F364" s="438"/>
      <c r="G364" s="58">
        <f t="shared" si="12"/>
        <v>0</v>
      </c>
    </row>
    <row r="365" spans="1:7" ht="15">
      <c r="A365" s="1048"/>
      <c r="B365" s="1143"/>
      <c r="C365" s="112" t="s">
        <v>288</v>
      </c>
      <c r="D365" s="90" t="s">
        <v>363</v>
      </c>
      <c r="E365" s="602">
        <v>5</v>
      </c>
      <c r="F365" s="438"/>
      <c r="G365" s="58">
        <f t="shared" si="12"/>
        <v>0</v>
      </c>
    </row>
    <row r="366" spans="1:7" ht="26.25" thickBot="1">
      <c r="A366" s="93">
        <v>5</v>
      </c>
      <c r="B366" s="837" t="s">
        <v>727</v>
      </c>
      <c r="C366" s="954" t="s">
        <v>391</v>
      </c>
      <c r="D366" s="90" t="s">
        <v>363</v>
      </c>
      <c r="E366" s="619">
        <v>14</v>
      </c>
      <c r="F366" s="439"/>
      <c r="G366" s="117">
        <f t="shared" si="12"/>
        <v>0</v>
      </c>
    </row>
    <row r="367" spans="1:7" ht="16.5" thickBot="1">
      <c r="A367" s="181"/>
      <c r="B367" s="878"/>
      <c r="C367" s="972" t="s">
        <v>141</v>
      </c>
      <c r="D367" s="1000"/>
      <c r="E367" s="1001"/>
      <c r="F367" s="1002"/>
      <c r="G367" s="85">
        <f>SUM(G355:G366)</f>
        <v>0</v>
      </c>
    </row>
    <row r="368" spans="1:7" ht="17.25" customHeight="1" thickBot="1">
      <c r="A368" s="181"/>
      <c r="B368" s="878"/>
      <c r="C368" s="134" t="s">
        <v>487</v>
      </c>
      <c r="D368" s="1021"/>
      <c r="E368" s="1001"/>
      <c r="F368" s="1001"/>
      <c r="G368" s="1002"/>
    </row>
    <row r="369" spans="1:7" s="941" customFormat="1" ht="102.75" thickBot="1">
      <c r="A369" s="952">
        <v>1</v>
      </c>
      <c r="B369" s="949" t="s">
        <v>722</v>
      </c>
      <c r="C369" s="43" t="s">
        <v>500</v>
      </c>
      <c r="D369" s="100" t="s">
        <v>6</v>
      </c>
      <c r="E369" s="603">
        <v>682</v>
      </c>
      <c r="F369" s="101"/>
      <c r="G369" s="102">
        <f t="shared" si="12"/>
        <v>0</v>
      </c>
    </row>
    <row r="370" spans="1:7" ht="16.5" customHeight="1" thickBot="1">
      <c r="A370" s="103"/>
      <c r="B370" s="872"/>
      <c r="C370" s="573" t="s">
        <v>454</v>
      </c>
      <c r="D370" s="1000"/>
      <c r="E370" s="1001"/>
      <c r="F370" s="1002"/>
      <c r="G370" s="85">
        <f>SUM(G368:G369)</f>
        <v>0</v>
      </c>
    </row>
    <row r="371" spans="1:7" ht="16.5" customHeight="1" thickBot="1">
      <c r="A371" s="1220"/>
      <c r="B371" s="1221"/>
      <c r="C371" s="1221"/>
      <c r="D371" s="1221"/>
      <c r="E371" s="1221"/>
      <c r="F371" s="1221"/>
      <c r="G371" s="1222"/>
    </row>
    <row r="372" spans="1:7" ht="25.5" customHeight="1" thickBot="1">
      <c r="A372" s="1214" t="s">
        <v>0</v>
      </c>
      <c r="B372" s="1215"/>
      <c r="C372" s="125" t="s">
        <v>455</v>
      </c>
      <c r="D372" s="590"/>
      <c r="E372" s="590"/>
      <c r="F372" s="590"/>
      <c r="G372" s="591"/>
    </row>
    <row r="373" spans="1:7" ht="16.5" thickBot="1">
      <c r="A373" s="1216"/>
      <c r="B373" s="1217"/>
      <c r="C373" s="1223" t="s">
        <v>166</v>
      </c>
      <c r="D373" s="1224"/>
      <c r="E373" s="1224"/>
      <c r="F373" s="1225"/>
      <c r="G373" s="85">
        <f>SUM(G344)</f>
        <v>0</v>
      </c>
    </row>
    <row r="374" spans="1:7" ht="16.5" thickBot="1">
      <c r="A374" s="1216"/>
      <c r="B374" s="1217"/>
      <c r="C374" s="1223" t="s">
        <v>167</v>
      </c>
      <c r="D374" s="1224"/>
      <c r="E374" s="1224"/>
      <c r="F374" s="1225"/>
      <c r="G374" s="85">
        <f>SUM(G347)</f>
        <v>0</v>
      </c>
    </row>
    <row r="375" spans="1:7" ht="16.5" thickBot="1">
      <c r="A375" s="1216"/>
      <c r="B375" s="1217"/>
      <c r="C375" s="1223" t="s">
        <v>168</v>
      </c>
      <c r="D375" s="1224"/>
      <c r="E375" s="1224"/>
      <c r="F375" s="1225"/>
      <c r="G375" s="85">
        <f>SUM(G352)</f>
        <v>0</v>
      </c>
    </row>
    <row r="376" spans="1:7" ht="16.5" thickBot="1">
      <c r="A376" s="1216"/>
      <c r="B376" s="1217"/>
      <c r="C376" s="1223" t="s">
        <v>153</v>
      </c>
      <c r="D376" s="1224"/>
      <c r="E376" s="1224"/>
      <c r="F376" s="1225"/>
      <c r="G376" s="85">
        <f>SUM(G367)</f>
        <v>0</v>
      </c>
    </row>
    <row r="377" spans="1:7" ht="16.5" thickBot="1">
      <c r="A377" s="1216"/>
      <c r="B377" s="1217"/>
      <c r="C377" s="1223" t="s">
        <v>160</v>
      </c>
      <c r="D377" s="1224"/>
      <c r="E377" s="1224"/>
      <c r="F377" s="1225"/>
      <c r="G377" s="85">
        <f>SUM(G370)</f>
        <v>0</v>
      </c>
    </row>
    <row r="378" spans="1:7" ht="18.75" thickBot="1">
      <c r="A378" s="1218"/>
      <c r="B378" s="1219"/>
      <c r="C378" s="1059" t="s">
        <v>768</v>
      </c>
      <c r="D378" s="1060"/>
      <c r="E378" s="1060"/>
      <c r="F378" s="1061"/>
      <c r="G378" s="592">
        <f>SUM(G373:G377)</f>
        <v>0</v>
      </c>
    </row>
    <row r="379" spans="1:7" ht="18.75" thickBot="1">
      <c r="A379" s="1097" t="s">
        <v>169</v>
      </c>
      <c r="B379" s="1098"/>
      <c r="C379" s="1099"/>
      <c r="D379" s="1099"/>
      <c r="E379" s="1099"/>
      <c r="F379" s="1099"/>
      <c r="G379" s="1100"/>
    </row>
    <row r="380" spans="1:7" ht="230.25" thickBot="1">
      <c r="A380" s="579">
        <v>1</v>
      </c>
      <c r="B380" s="950" t="s">
        <v>734</v>
      </c>
      <c r="C380" s="587" t="s">
        <v>392</v>
      </c>
      <c r="D380" s="593" t="s">
        <v>363</v>
      </c>
      <c r="E380" s="618">
        <v>30</v>
      </c>
      <c r="F380" s="151"/>
      <c r="G380" s="122">
        <f>SUM(E380*F380)</f>
        <v>0</v>
      </c>
    </row>
    <row r="381" spans="1:7" ht="145.5" customHeight="1" thickBot="1">
      <c r="A381" s="184">
        <v>2</v>
      </c>
      <c r="B381" s="950" t="s">
        <v>734</v>
      </c>
      <c r="C381" s="112" t="s">
        <v>352</v>
      </c>
      <c r="D381" s="186" t="s">
        <v>363</v>
      </c>
      <c r="E381" s="602">
        <v>12</v>
      </c>
      <c r="F381" s="111"/>
      <c r="G381" s="58">
        <f>SUM(E381*F381)</f>
        <v>0</v>
      </c>
    </row>
    <row r="382" spans="1:7" ht="153">
      <c r="A382" s="184">
        <v>3</v>
      </c>
      <c r="B382" s="950" t="s">
        <v>734</v>
      </c>
      <c r="C382" s="89" t="s">
        <v>617</v>
      </c>
      <c r="D382" s="186" t="s">
        <v>363</v>
      </c>
      <c r="E382" s="602">
        <v>12</v>
      </c>
      <c r="F382" s="111"/>
      <c r="G382" s="58">
        <f>SUM(E382*F382)</f>
        <v>0</v>
      </c>
    </row>
    <row r="383" spans="1:7" ht="409.5" customHeight="1">
      <c r="A383" s="93">
        <v>4</v>
      </c>
      <c r="B383" s="1176" t="s">
        <v>735</v>
      </c>
      <c r="C383" s="948" t="s">
        <v>466</v>
      </c>
      <c r="D383" s="187"/>
      <c r="E383" s="619"/>
      <c r="F383" s="116"/>
      <c r="G383" s="188">
        <f>SUM(E383*F383)</f>
        <v>0</v>
      </c>
    </row>
    <row r="384" spans="1:7" ht="16.5" thickBot="1">
      <c r="A384" s="130"/>
      <c r="B384" s="1232"/>
      <c r="C384" s="694" t="s">
        <v>27</v>
      </c>
      <c r="D384" s="100" t="s">
        <v>363</v>
      </c>
      <c r="E384" s="620">
        <v>2</v>
      </c>
      <c r="F384" s="483"/>
      <c r="G384" s="481">
        <f>SUM(E384*F384)</f>
        <v>0</v>
      </c>
    </row>
    <row r="385" spans="1:7" ht="30.75" thickBot="1">
      <c r="A385" s="265"/>
      <c r="B385" s="878"/>
      <c r="C385" s="594" t="s">
        <v>170</v>
      </c>
      <c r="D385" s="1006"/>
      <c r="E385" s="1001"/>
      <c r="F385" s="1002"/>
      <c r="G385" s="482">
        <f>SUM(G380:G384)</f>
        <v>0</v>
      </c>
    </row>
    <row r="386" spans="1:7" ht="37.5" customHeight="1" thickBot="1">
      <c r="A386" s="130"/>
      <c r="B386" s="893"/>
      <c r="C386" s="699" t="s">
        <v>171</v>
      </c>
      <c r="D386" s="1006"/>
      <c r="E386" s="1001"/>
      <c r="F386" s="1002"/>
      <c r="G386" s="484"/>
    </row>
    <row r="387" spans="1:7" ht="18.75" thickBot="1">
      <c r="A387" s="190" t="s">
        <v>2</v>
      </c>
      <c r="B387" s="894"/>
      <c r="C387" s="185" t="s">
        <v>172</v>
      </c>
      <c r="D387" s="125"/>
      <c r="E387" s="191"/>
      <c r="F387" s="268"/>
      <c r="G387" s="129">
        <f>SUM(G335)</f>
        <v>0</v>
      </c>
    </row>
    <row r="388" spans="1:7" ht="18.75" thickBot="1">
      <c r="A388" s="190" t="s">
        <v>3</v>
      </c>
      <c r="B388" s="894"/>
      <c r="C388" s="185" t="s">
        <v>173</v>
      </c>
      <c r="D388" s="125"/>
      <c r="E388" s="126"/>
      <c r="F388" s="268"/>
      <c r="G388" s="129">
        <f>SUM(G378)</f>
        <v>0</v>
      </c>
    </row>
    <row r="389" spans="1:7" ht="18" customHeight="1" thickBot="1">
      <c r="A389" s="190" t="s">
        <v>28</v>
      </c>
      <c r="B389" s="894"/>
      <c r="C389" s="185" t="s">
        <v>174</v>
      </c>
      <c r="D389" s="125"/>
      <c r="E389" s="126"/>
      <c r="F389" s="268"/>
      <c r="G389" s="129">
        <f>SUM(G385)</f>
        <v>0</v>
      </c>
    </row>
    <row r="390" spans="1:7" ht="18.75" thickBot="1">
      <c r="A390" s="192"/>
      <c r="B390" s="895"/>
      <c r="C390" s="185" t="s">
        <v>769</v>
      </c>
      <c r="D390" s="125"/>
      <c r="E390" s="126"/>
      <c r="F390" s="268"/>
      <c r="G390" s="129">
        <f>SUM(G387:G389)</f>
        <v>0</v>
      </c>
    </row>
    <row r="391" spans="1:7" s="941" customFormat="1" ht="39" customHeight="1" thickBot="1">
      <c r="A391" s="1077" t="s">
        <v>439</v>
      </c>
      <c r="B391" s="1078"/>
      <c r="C391" s="1079"/>
      <c r="D391" s="1079"/>
      <c r="E391" s="1079"/>
      <c r="F391" s="1079"/>
      <c r="G391" s="1080"/>
    </row>
    <row r="392" spans="1:7" ht="16.5" thickBot="1">
      <c r="A392" s="193" t="s">
        <v>29</v>
      </c>
      <c r="B392" s="896"/>
      <c r="C392" s="738" t="s">
        <v>176</v>
      </c>
      <c r="D392" s="1006"/>
      <c r="E392" s="1001"/>
      <c r="F392" s="1001"/>
      <c r="G392" s="1002"/>
    </row>
    <row r="393" spans="1:7" ht="89.25">
      <c r="A393" s="1047">
        <v>1</v>
      </c>
      <c r="B393" s="1179" t="s">
        <v>736</v>
      </c>
      <c r="C393" s="739" t="s">
        <v>644</v>
      </c>
      <c r="D393" s="194"/>
      <c r="E393" s="617"/>
      <c r="F393" s="195"/>
      <c r="G393" s="196"/>
    </row>
    <row r="394" spans="1:7" ht="15">
      <c r="A394" s="1051"/>
      <c r="B394" s="1174"/>
      <c r="C394" s="740" t="s">
        <v>30</v>
      </c>
      <c r="D394" s="485" t="s">
        <v>6</v>
      </c>
      <c r="E394" s="615">
        <v>10</v>
      </c>
      <c r="F394" s="489"/>
      <c r="G394" s="198">
        <f>SUM(E394*F394)</f>
        <v>0</v>
      </c>
    </row>
    <row r="395" spans="1:7" ht="15" customHeight="1">
      <c r="A395" s="1051"/>
      <c r="B395" s="1174"/>
      <c r="C395" s="740" t="s">
        <v>31</v>
      </c>
      <c r="D395" s="486" t="s">
        <v>6</v>
      </c>
      <c r="E395" s="615">
        <v>40</v>
      </c>
      <c r="F395" s="489"/>
      <c r="G395" s="198">
        <f t="shared" ref="G395:G404" si="13">SUM(E395*F395)</f>
        <v>0</v>
      </c>
    </row>
    <row r="396" spans="1:7" ht="15" customHeight="1">
      <c r="A396" s="1051"/>
      <c r="B396" s="1174"/>
      <c r="C396" s="740" t="s">
        <v>32</v>
      </c>
      <c r="D396" s="486" t="s">
        <v>6</v>
      </c>
      <c r="E396" s="615">
        <v>60</v>
      </c>
      <c r="F396" s="489"/>
      <c r="G396" s="198">
        <f t="shared" si="13"/>
        <v>0</v>
      </c>
    </row>
    <row r="397" spans="1:7" ht="15" customHeight="1">
      <c r="A397" s="1048"/>
      <c r="B397" s="1172"/>
      <c r="C397" s="595" t="s">
        <v>39</v>
      </c>
      <c r="D397" s="486" t="s">
        <v>6</v>
      </c>
      <c r="E397" s="615">
        <v>40</v>
      </c>
      <c r="F397" s="489"/>
      <c r="G397" s="198">
        <f t="shared" si="13"/>
        <v>0</v>
      </c>
    </row>
    <row r="398" spans="1:7" ht="51">
      <c r="A398" s="88">
        <v>2</v>
      </c>
      <c r="B398" s="835" t="s">
        <v>736</v>
      </c>
      <c r="C398" s="741" t="s">
        <v>645</v>
      </c>
      <c r="D398" s="487" t="s">
        <v>1</v>
      </c>
      <c r="E398" s="615">
        <v>20</v>
      </c>
      <c r="F398" s="489"/>
      <c r="G398" s="198">
        <f t="shared" si="13"/>
        <v>0</v>
      </c>
    </row>
    <row r="399" spans="1:7" ht="128.25" thickBot="1">
      <c r="A399" s="93">
        <v>3</v>
      </c>
      <c r="B399" s="956" t="s">
        <v>736</v>
      </c>
      <c r="C399" s="742" t="s">
        <v>646</v>
      </c>
      <c r="D399" s="488" t="s">
        <v>6</v>
      </c>
      <c r="E399" s="616">
        <v>20</v>
      </c>
      <c r="F399" s="490"/>
      <c r="G399" s="201">
        <f t="shared" si="13"/>
        <v>0</v>
      </c>
    </row>
    <row r="400" spans="1:7" ht="15" customHeight="1" thickBot="1">
      <c r="A400" s="103"/>
      <c r="B400" s="872"/>
      <c r="C400" s="743" t="s">
        <v>175</v>
      </c>
      <c r="D400" s="1076"/>
      <c r="E400" s="1001"/>
      <c r="F400" s="1002"/>
      <c r="G400" s="85">
        <f>SUM(G394:G399)</f>
        <v>0</v>
      </c>
    </row>
    <row r="401" spans="1:7" ht="15" customHeight="1" thickBot="1">
      <c r="A401" s="202">
        <v>2</v>
      </c>
      <c r="B401" s="875"/>
      <c r="C401" s="738" t="s">
        <v>178</v>
      </c>
      <c r="D401" s="1101"/>
      <c r="E401" s="1001"/>
      <c r="F401" s="1001"/>
      <c r="G401" s="1002"/>
    </row>
    <row r="402" spans="1:7" ht="63.75">
      <c r="A402" s="1047">
        <v>1</v>
      </c>
      <c r="B402" s="1226" t="s">
        <v>736</v>
      </c>
      <c r="C402" s="724" t="s">
        <v>421</v>
      </c>
      <c r="D402" s="492"/>
      <c r="E402" s="614"/>
      <c r="F402" s="493"/>
      <c r="G402" s="494">
        <f t="shared" si="13"/>
        <v>0</v>
      </c>
    </row>
    <row r="403" spans="1:7" ht="24.75" customHeight="1">
      <c r="A403" s="1046"/>
      <c r="B403" s="1227"/>
      <c r="C403" s="744" t="s">
        <v>619</v>
      </c>
      <c r="D403" s="598" t="s">
        <v>33</v>
      </c>
      <c r="E403" s="615">
        <v>100</v>
      </c>
      <c r="F403" s="489"/>
      <c r="G403" s="198">
        <f t="shared" si="13"/>
        <v>0</v>
      </c>
    </row>
    <row r="404" spans="1:7" ht="15" customHeight="1">
      <c r="A404" s="1046"/>
      <c r="B404" s="1227"/>
      <c r="C404" s="744" t="s">
        <v>317</v>
      </c>
      <c r="D404" s="598" t="s">
        <v>33</v>
      </c>
      <c r="E404" s="615">
        <v>100</v>
      </c>
      <c r="F404" s="489"/>
      <c r="G404" s="198">
        <f t="shared" si="13"/>
        <v>0</v>
      </c>
    </row>
    <row r="405" spans="1:7" ht="15" customHeight="1">
      <c r="A405" s="1046"/>
      <c r="B405" s="1227"/>
      <c r="C405" s="744" t="s">
        <v>618</v>
      </c>
      <c r="D405" s="722" t="s">
        <v>6</v>
      </c>
      <c r="E405" s="616">
        <v>30</v>
      </c>
      <c r="F405" s="723"/>
      <c r="G405" s="201"/>
    </row>
    <row r="406" spans="1:7" ht="24.75" customHeight="1">
      <c r="A406" s="1046"/>
      <c r="B406" s="1227"/>
      <c r="C406" s="973" t="s">
        <v>620</v>
      </c>
      <c r="D406" s="722" t="s">
        <v>6</v>
      </c>
      <c r="E406" s="616">
        <v>50</v>
      </c>
      <c r="F406" s="723"/>
      <c r="G406" s="201"/>
    </row>
    <row r="407" spans="1:7" ht="24.75" customHeight="1" thickBot="1">
      <c r="A407" s="1046"/>
      <c r="B407" s="1228"/>
      <c r="C407" s="974" t="s">
        <v>621</v>
      </c>
      <c r="D407" s="722" t="s">
        <v>6</v>
      </c>
      <c r="E407" s="616">
        <v>50</v>
      </c>
      <c r="F407" s="723"/>
      <c r="G407" s="506"/>
    </row>
    <row r="408" spans="1:7" ht="16.5" customHeight="1" thickBot="1">
      <c r="A408" s="491"/>
      <c r="B408" s="898"/>
      <c r="C408" s="743" t="s">
        <v>175</v>
      </c>
      <c r="D408" s="1076"/>
      <c r="E408" s="1001"/>
      <c r="F408" s="1002"/>
      <c r="G408" s="85">
        <f>SUM(G402:G407)</f>
        <v>0</v>
      </c>
    </row>
    <row r="409" spans="1:7" ht="16.5" thickBot="1">
      <c r="A409" s="202">
        <v>3</v>
      </c>
      <c r="B409" s="875"/>
      <c r="C409" s="738" t="s">
        <v>179</v>
      </c>
      <c r="D409" s="1076"/>
      <c r="E409" s="1001"/>
      <c r="F409" s="1001"/>
      <c r="G409" s="1002"/>
    </row>
    <row r="410" spans="1:7" ht="15">
      <c r="A410" s="1047">
        <v>1</v>
      </c>
      <c r="B410" s="899"/>
      <c r="C410" s="700" t="s">
        <v>467</v>
      </c>
      <c r="D410" s="199"/>
      <c r="E410" s="203"/>
      <c r="F410" s="203"/>
      <c r="G410" s="204"/>
    </row>
    <row r="411" spans="1:7" ht="344.25">
      <c r="A411" s="1049"/>
      <c r="B411" s="957" t="s">
        <v>736</v>
      </c>
      <c r="C411" s="595" t="s">
        <v>622</v>
      </c>
      <c r="D411" s="206" t="s">
        <v>363</v>
      </c>
      <c r="E411" s="611">
        <v>1</v>
      </c>
      <c r="F411" s="197"/>
      <c r="G411" s="198">
        <f>SUM(E411*F411)</f>
        <v>0</v>
      </c>
    </row>
    <row r="412" spans="1:7" ht="15.75" customHeight="1">
      <c r="A412" s="1050">
        <v>2</v>
      </c>
      <c r="B412" s="901"/>
      <c r="C412" s="745" t="s">
        <v>34</v>
      </c>
      <c r="D412" s="206"/>
      <c r="E412" s="611"/>
      <c r="F412" s="111"/>
      <c r="G412" s="198">
        <f t="shared" ref="G412:G421" si="14">SUM(E412*F412)</f>
        <v>0</v>
      </c>
    </row>
    <row r="413" spans="1:7" ht="293.25">
      <c r="A413" s="1048"/>
      <c r="B413" s="957" t="s">
        <v>736</v>
      </c>
      <c r="C413" s="595" t="s">
        <v>623</v>
      </c>
      <c r="D413" s="206" t="s">
        <v>363</v>
      </c>
      <c r="E413" s="612">
        <v>1</v>
      </c>
      <c r="F413" s="207"/>
      <c r="G413" s="198">
        <f t="shared" si="14"/>
        <v>0</v>
      </c>
    </row>
    <row r="414" spans="1:7" ht="18.75" customHeight="1">
      <c r="A414" s="1050">
        <v>3</v>
      </c>
      <c r="B414" s="901"/>
      <c r="C414" s="746" t="s">
        <v>35</v>
      </c>
      <c r="D414" s="39"/>
      <c r="E414" s="208"/>
      <c r="F414" s="209"/>
      <c r="G414" s="198">
        <f t="shared" si="14"/>
        <v>0</v>
      </c>
    </row>
    <row r="415" spans="1:7" ht="293.25">
      <c r="A415" s="1048"/>
      <c r="B415" s="957" t="s">
        <v>736</v>
      </c>
      <c r="C415" s="595" t="s">
        <v>624</v>
      </c>
      <c r="D415" s="206" t="s">
        <v>364</v>
      </c>
      <c r="E415" s="613">
        <v>1</v>
      </c>
      <c r="F415" s="197"/>
      <c r="G415" s="58">
        <f t="shared" si="14"/>
        <v>0</v>
      </c>
    </row>
    <row r="416" spans="1:7" ht="18" customHeight="1">
      <c r="A416" s="1050">
        <v>4</v>
      </c>
      <c r="B416" s="901"/>
      <c r="C416" s="747" t="s">
        <v>36</v>
      </c>
      <c r="D416" s="39"/>
      <c r="E416" s="208"/>
      <c r="F416" s="209"/>
      <c r="G416" s="198">
        <f t="shared" si="14"/>
        <v>0</v>
      </c>
    </row>
    <row r="417" spans="1:7" ht="318.75">
      <c r="A417" s="1048"/>
      <c r="B417" s="957" t="s">
        <v>736</v>
      </c>
      <c r="C417" s="595" t="s">
        <v>625</v>
      </c>
      <c r="D417" s="206" t="s">
        <v>363</v>
      </c>
      <c r="E417" s="23">
        <v>1</v>
      </c>
      <c r="F417" s="209"/>
      <c r="G417" s="198">
        <f t="shared" si="14"/>
        <v>0</v>
      </c>
    </row>
    <row r="418" spans="1:7" ht="17.25" customHeight="1">
      <c r="A418" s="1050">
        <v>5</v>
      </c>
      <c r="B418" s="897"/>
      <c r="C418" s="748" t="s">
        <v>37</v>
      </c>
      <c r="D418" s="39"/>
      <c r="E418" s="68"/>
      <c r="F418" s="209"/>
      <c r="G418" s="198">
        <f t="shared" si="14"/>
        <v>0</v>
      </c>
    </row>
    <row r="419" spans="1:7" ht="318.75">
      <c r="A419" s="1048"/>
      <c r="B419" s="957" t="s">
        <v>736</v>
      </c>
      <c r="C419" s="596" t="s">
        <v>626</v>
      </c>
      <c r="D419" s="206" t="s">
        <v>363</v>
      </c>
      <c r="E419" s="23">
        <v>1</v>
      </c>
      <c r="F419" s="209"/>
      <c r="G419" s="198">
        <f t="shared" si="14"/>
        <v>0</v>
      </c>
    </row>
    <row r="420" spans="1:7" ht="15">
      <c r="A420" s="1050">
        <v>6</v>
      </c>
      <c r="B420" s="897"/>
      <c r="C420" s="748" t="s">
        <v>424</v>
      </c>
      <c r="D420" s="39"/>
      <c r="E420" s="68"/>
      <c r="F420" s="209"/>
      <c r="G420" s="198">
        <f t="shared" si="14"/>
        <v>0</v>
      </c>
    </row>
    <row r="421" spans="1:7" ht="166.5" thickBot="1">
      <c r="A421" s="1046"/>
      <c r="B421" s="956" t="s">
        <v>736</v>
      </c>
      <c r="C421" s="205" t="s">
        <v>501</v>
      </c>
      <c r="D421" s="206" t="s">
        <v>363</v>
      </c>
      <c r="E421" s="148">
        <v>1</v>
      </c>
      <c r="F421" s="210"/>
      <c r="G421" s="201">
        <f t="shared" si="14"/>
        <v>0</v>
      </c>
    </row>
    <row r="422" spans="1:7" ht="16.5" thickBot="1">
      <c r="A422" s="150"/>
      <c r="B422" s="872"/>
      <c r="C422" s="743" t="s">
        <v>175</v>
      </c>
      <c r="D422" s="1076"/>
      <c r="E422" s="1001"/>
      <c r="F422" s="1002"/>
      <c r="G422" s="85">
        <f>SUM(G411:G421)</f>
        <v>0</v>
      </c>
    </row>
    <row r="423" spans="1:7" ht="16.5" thickBot="1">
      <c r="A423" s="124">
        <v>4</v>
      </c>
      <c r="B423" s="875"/>
      <c r="C423" s="128" t="s">
        <v>180</v>
      </c>
      <c r="D423" s="1076"/>
      <c r="E423" s="1001"/>
      <c r="F423" s="1001"/>
      <c r="G423" s="1002"/>
    </row>
    <row r="424" spans="1:7" ht="51">
      <c r="A424" s="157"/>
      <c r="B424" s="859"/>
      <c r="C424" s="599" t="s">
        <v>468</v>
      </c>
      <c r="D424" s="199"/>
      <c r="E424" s="108"/>
      <c r="F424" s="151"/>
      <c r="G424" s="122"/>
    </row>
    <row r="425" spans="1:7" ht="90" customHeight="1">
      <c r="A425" s="212">
        <v>1</v>
      </c>
      <c r="B425" s="958" t="s">
        <v>736</v>
      </c>
      <c r="C425" s="749" t="s">
        <v>502</v>
      </c>
      <c r="D425" s="206" t="s">
        <v>363</v>
      </c>
      <c r="E425" s="498">
        <v>23</v>
      </c>
      <c r="F425" s="213"/>
      <c r="G425" s="198">
        <f>SUM(E425*F425)</f>
        <v>0</v>
      </c>
    </row>
    <row r="426" spans="1:7" ht="89.25">
      <c r="A426" s="212">
        <v>2</v>
      </c>
      <c r="B426" s="958" t="s">
        <v>736</v>
      </c>
      <c r="C426" s="749" t="s">
        <v>503</v>
      </c>
      <c r="D426" s="206" t="s">
        <v>363</v>
      </c>
      <c r="E426" s="498">
        <v>18</v>
      </c>
      <c r="F426" s="213"/>
      <c r="G426" s="198">
        <f t="shared" ref="G426:G435" si="15">SUM(E426*F426)</f>
        <v>0</v>
      </c>
    </row>
    <row r="427" spans="1:7" ht="89.25">
      <c r="A427" s="212">
        <v>3</v>
      </c>
      <c r="B427" s="958" t="s">
        <v>736</v>
      </c>
      <c r="C427" s="749" t="s">
        <v>504</v>
      </c>
      <c r="D427" s="206" t="s">
        <v>363</v>
      </c>
      <c r="E427" s="498">
        <v>87</v>
      </c>
      <c r="F427" s="213"/>
      <c r="G427" s="198">
        <f t="shared" si="15"/>
        <v>0</v>
      </c>
    </row>
    <row r="428" spans="1:7" ht="76.5">
      <c r="A428" s="212">
        <v>4</v>
      </c>
      <c r="B428" s="958" t="s">
        <v>736</v>
      </c>
      <c r="C428" s="749" t="s">
        <v>505</v>
      </c>
      <c r="D428" s="206" t="s">
        <v>363</v>
      </c>
      <c r="E428" s="498">
        <v>3</v>
      </c>
      <c r="F428" s="213"/>
      <c r="G428" s="198">
        <f t="shared" si="15"/>
        <v>0</v>
      </c>
    </row>
    <row r="429" spans="1:7" ht="25.5">
      <c r="A429" s="212">
        <v>5</v>
      </c>
      <c r="B429" s="958" t="s">
        <v>736</v>
      </c>
      <c r="C429" s="749" t="s">
        <v>506</v>
      </c>
      <c r="D429" s="206" t="s">
        <v>363</v>
      </c>
      <c r="E429" s="498">
        <v>6</v>
      </c>
      <c r="F429" s="213"/>
      <c r="G429" s="198">
        <f t="shared" si="15"/>
        <v>0</v>
      </c>
    </row>
    <row r="430" spans="1:7" ht="63.75">
      <c r="A430" s="1050">
        <v>6</v>
      </c>
      <c r="B430" s="1209" t="s">
        <v>736</v>
      </c>
      <c r="C430" s="750" t="s">
        <v>507</v>
      </c>
      <c r="D430" s="23"/>
      <c r="E430" s="39"/>
      <c r="F430" s="213"/>
      <c r="G430" s="198">
        <f t="shared" si="15"/>
        <v>0</v>
      </c>
    </row>
    <row r="431" spans="1:7" ht="15">
      <c r="A431" s="1046"/>
      <c r="B431" s="1210"/>
      <c r="C431" s="751" t="s">
        <v>318</v>
      </c>
      <c r="D431" s="23" t="s">
        <v>6</v>
      </c>
      <c r="E431" s="498">
        <v>50</v>
      </c>
      <c r="F431" s="213"/>
      <c r="G431" s="198">
        <f t="shared" si="15"/>
        <v>0</v>
      </c>
    </row>
    <row r="432" spans="1:7" ht="15" customHeight="1">
      <c r="A432" s="1046"/>
      <c r="B432" s="1210"/>
      <c r="C432" s="751" t="s">
        <v>319</v>
      </c>
      <c r="D432" s="23" t="s">
        <v>6</v>
      </c>
      <c r="E432" s="498">
        <v>50</v>
      </c>
      <c r="F432" s="213"/>
      <c r="G432" s="198">
        <f t="shared" si="15"/>
        <v>0</v>
      </c>
    </row>
    <row r="433" spans="1:7" ht="15" customHeight="1">
      <c r="A433" s="1046"/>
      <c r="B433" s="1210"/>
      <c r="C433" s="751" t="s">
        <v>320</v>
      </c>
      <c r="D433" s="23" t="s">
        <v>6</v>
      </c>
      <c r="E433" s="498">
        <v>250</v>
      </c>
      <c r="F433" s="213"/>
      <c r="G433" s="198">
        <f t="shared" si="15"/>
        <v>0</v>
      </c>
    </row>
    <row r="434" spans="1:7" ht="15">
      <c r="A434" s="1048"/>
      <c r="B434" s="1211"/>
      <c r="C434" s="752" t="s">
        <v>321</v>
      </c>
      <c r="D434" s="23" t="s">
        <v>6</v>
      </c>
      <c r="E434" s="498">
        <v>1900</v>
      </c>
      <c r="F434" s="213"/>
      <c r="G434" s="198">
        <f t="shared" si="15"/>
        <v>0</v>
      </c>
    </row>
    <row r="435" spans="1:7" ht="26.25" thickBot="1">
      <c r="A435" s="114">
        <v>7</v>
      </c>
      <c r="B435" s="958" t="s">
        <v>736</v>
      </c>
      <c r="C435" s="753" t="s">
        <v>508</v>
      </c>
      <c r="D435" s="187" t="s">
        <v>6</v>
      </c>
      <c r="E435" s="610">
        <v>500</v>
      </c>
      <c r="F435" s="214"/>
      <c r="G435" s="201">
        <f t="shared" si="15"/>
        <v>0</v>
      </c>
    </row>
    <row r="436" spans="1:7" ht="16.5" thickBot="1">
      <c r="A436" s="211"/>
      <c r="B436" s="904"/>
      <c r="C436" s="743" t="s">
        <v>175</v>
      </c>
      <c r="D436" s="1000"/>
      <c r="E436" s="1001"/>
      <c r="F436" s="1002"/>
      <c r="G436" s="85">
        <f>SUM(G425:G435)</f>
        <v>0</v>
      </c>
    </row>
    <row r="437" spans="1:7" ht="16.5" thickBot="1">
      <c r="A437" s="124">
        <v>5</v>
      </c>
      <c r="B437" s="875"/>
      <c r="C437" s="128" t="s">
        <v>181</v>
      </c>
      <c r="D437" s="1000"/>
      <c r="E437" s="1001"/>
      <c r="F437" s="1001"/>
      <c r="G437" s="1002"/>
    </row>
    <row r="438" spans="1:7" ht="27" customHeight="1">
      <c r="A438" s="959">
        <v>1</v>
      </c>
      <c r="B438" s="960" t="s">
        <v>736</v>
      </c>
      <c r="C438" s="757" t="s">
        <v>509</v>
      </c>
      <c r="D438" s="961" t="s">
        <v>363</v>
      </c>
      <c r="E438" s="608">
        <v>29</v>
      </c>
      <c r="F438" s="962"/>
      <c r="G438" s="494">
        <f>SUM(E438*F438)</f>
        <v>0</v>
      </c>
    </row>
    <row r="439" spans="1:7" ht="38.25">
      <c r="A439" s="951">
        <v>2</v>
      </c>
      <c r="B439" s="963" t="s">
        <v>736</v>
      </c>
      <c r="C439" s="758" t="s">
        <v>510</v>
      </c>
      <c r="D439" s="598" t="s">
        <v>363</v>
      </c>
      <c r="E439" s="498">
        <v>8</v>
      </c>
      <c r="F439" s="499"/>
      <c r="G439" s="198">
        <f t="shared" ref="G439:G464" si="16">SUM(E439*F439)</f>
        <v>0</v>
      </c>
    </row>
    <row r="440" spans="1:7" ht="38.25">
      <c r="A440" s="951">
        <v>3</v>
      </c>
      <c r="B440" s="963" t="s">
        <v>736</v>
      </c>
      <c r="C440" s="758" t="s">
        <v>511</v>
      </c>
      <c r="D440" s="598" t="s">
        <v>363</v>
      </c>
      <c r="E440" s="498">
        <v>48</v>
      </c>
      <c r="F440" s="499"/>
      <c r="G440" s="198">
        <f t="shared" si="16"/>
        <v>0</v>
      </c>
    </row>
    <row r="441" spans="1:7" ht="25.5">
      <c r="A441" s="951">
        <v>4</v>
      </c>
      <c r="B441" s="963" t="s">
        <v>736</v>
      </c>
      <c r="C441" s="758" t="s">
        <v>633</v>
      </c>
      <c r="D441" s="598" t="s">
        <v>363</v>
      </c>
      <c r="E441" s="498">
        <v>25</v>
      </c>
      <c r="F441" s="499"/>
      <c r="G441" s="198">
        <f t="shared" si="16"/>
        <v>0</v>
      </c>
    </row>
    <row r="442" spans="1:7" ht="25.5">
      <c r="A442" s="951">
        <v>5</v>
      </c>
      <c r="B442" s="963" t="s">
        <v>736</v>
      </c>
      <c r="C442" s="758" t="s">
        <v>512</v>
      </c>
      <c r="D442" s="598" t="s">
        <v>363</v>
      </c>
      <c r="E442" s="498">
        <v>6</v>
      </c>
      <c r="F442" s="499"/>
      <c r="G442" s="198">
        <f t="shared" si="16"/>
        <v>0</v>
      </c>
    </row>
    <row r="443" spans="1:7" ht="25.5">
      <c r="A443" s="951">
        <v>6</v>
      </c>
      <c r="B443" s="963" t="s">
        <v>736</v>
      </c>
      <c r="C443" s="758" t="s">
        <v>634</v>
      </c>
      <c r="D443" s="598" t="s">
        <v>363</v>
      </c>
      <c r="E443" s="498">
        <v>9</v>
      </c>
      <c r="F443" s="499"/>
      <c r="G443" s="198">
        <f t="shared" si="16"/>
        <v>0</v>
      </c>
    </row>
    <row r="444" spans="1:7" ht="38.25">
      <c r="A444" s="951">
        <v>7</v>
      </c>
      <c r="B444" s="963" t="s">
        <v>736</v>
      </c>
      <c r="C444" s="758" t="s">
        <v>635</v>
      </c>
      <c r="D444" s="598" t="s">
        <v>363</v>
      </c>
      <c r="E444" s="498">
        <v>13</v>
      </c>
      <c r="F444" s="499"/>
      <c r="G444" s="198">
        <f t="shared" si="16"/>
        <v>0</v>
      </c>
    </row>
    <row r="445" spans="1:7" ht="38.25">
      <c r="A445" s="951">
        <v>8</v>
      </c>
      <c r="B445" s="963" t="s">
        <v>736</v>
      </c>
      <c r="C445" s="758" t="s">
        <v>636</v>
      </c>
      <c r="D445" s="598" t="s">
        <v>363</v>
      </c>
      <c r="E445" s="498">
        <v>49</v>
      </c>
      <c r="F445" s="499"/>
      <c r="G445" s="198">
        <f t="shared" si="16"/>
        <v>0</v>
      </c>
    </row>
    <row r="446" spans="1:7" ht="38.25">
      <c r="A446" s="951">
        <v>9</v>
      </c>
      <c r="B446" s="963" t="s">
        <v>736</v>
      </c>
      <c r="C446" s="758" t="s">
        <v>513</v>
      </c>
      <c r="D446" s="598" t="s">
        <v>363</v>
      </c>
      <c r="E446" s="498">
        <v>40</v>
      </c>
      <c r="F446" s="499"/>
      <c r="G446" s="198">
        <f t="shared" si="16"/>
        <v>0</v>
      </c>
    </row>
    <row r="447" spans="1:7" ht="51">
      <c r="A447" s="1096">
        <v>10</v>
      </c>
      <c r="B447" s="1212" t="s">
        <v>736</v>
      </c>
      <c r="C447" s="252" t="s">
        <v>514</v>
      </c>
      <c r="D447" s="23"/>
      <c r="E447" s="498"/>
      <c r="F447" s="213"/>
      <c r="G447" s="198">
        <f t="shared" si="16"/>
        <v>0</v>
      </c>
    </row>
    <row r="448" spans="1:7" ht="15">
      <c r="A448" s="1096"/>
      <c r="B448" s="1213"/>
      <c r="C448" s="964" t="s">
        <v>322</v>
      </c>
      <c r="D448" s="23" t="s">
        <v>6</v>
      </c>
      <c r="E448" s="498">
        <v>2500</v>
      </c>
      <c r="F448" s="213"/>
      <c r="G448" s="198">
        <f t="shared" si="16"/>
        <v>0</v>
      </c>
    </row>
    <row r="449" spans="1:7" ht="28.5" customHeight="1">
      <c r="A449" s="1096"/>
      <c r="B449" s="1213"/>
      <c r="C449" s="964" t="s">
        <v>647</v>
      </c>
      <c r="D449" s="23" t="s">
        <v>6</v>
      </c>
      <c r="E449" s="642">
        <v>800</v>
      </c>
      <c r="F449" s="111"/>
      <c r="G449" s="198">
        <f t="shared" si="16"/>
        <v>0</v>
      </c>
    </row>
    <row r="450" spans="1:7" ht="51">
      <c r="A450" s="1093">
        <v>11</v>
      </c>
      <c r="B450" s="1176" t="s">
        <v>736</v>
      </c>
      <c r="C450" s="754" t="s">
        <v>515</v>
      </c>
      <c r="D450" s="495"/>
      <c r="E450" s="642"/>
      <c r="F450" s="111"/>
      <c r="G450" s="217">
        <f t="shared" si="16"/>
        <v>0</v>
      </c>
    </row>
    <row r="451" spans="1:7" ht="15">
      <c r="A451" s="1094"/>
      <c r="B451" s="1174"/>
      <c r="C451" s="755" t="s">
        <v>353</v>
      </c>
      <c r="D451" s="496" t="s">
        <v>363</v>
      </c>
      <c r="E451" s="606">
        <v>11</v>
      </c>
      <c r="F451" s="500"/>
      <c r="G451" s="196">
        <f t="shared" si="16"/>
        <v>0</v>
      </c>
    </row>
    <row r="452" spans="1:7" ht="15">
      <c r="A452" s="1094"/>
      <c r="B452" s="1174"/>
      <c r="C452" s="755" t="s">
        <v>354</v>
      </c>
      <c r="D452" s="496" t="s">
        <v>363</v>
      </c>
      <c r="E452" s="606">
        <v>22</v>
      </c>
      <c r="F452" s="500"/>
      <c r="G452" s="196">
        <f t="shared" si="16"/>
        <v>0</v>
      </c>
    </row>
    <row r="453" spans="1:7" ht="15">
      <c r="A453" s="1094"/>
      <c r="B453" s="1174"/>
      <c r="C453" s="755" t="s">
        <v>355</v>
      </c>
      <c r="D453" s="496" t="s">
        <v>363</v>
      </c>
      <c r="E453" s="606">
        <v>1</v>
      </c>
      <c r="F453" s="500"/>
      <c r="G453" s="196">
        <f t="shared" si="16"/>
        <v>0</v>
      </c>
    </row>
    <row r="454" spans="1:7" ht="15">
      <c r="A454" s="1094"/>
      <c r="B454" s="1174"/>
      <c r="C454" s="755" t="s">
        <v>182</v>
      </c>
      <c r="D454" s="496" t="s">
        <v>363</v>
      </c>
      <c r="E454" s="606">
        <v>4</v>
      </c>
      <c r="F454" s="500"/>
      <c r="G454" s="196">
        <f t="shared" si="16"/>
        <v>0</v>
      </c>
    </row>
    <row r="455" spans="1:7" ht="15" customHeight="1">
      <c r="A455" s="1094"/>
      <c r="B455" s="1174"/>
      <c r="C455" s="755" t="s">
        <v>183</v>
      </c>
      <c r="D455" s="496" t="s">
        <v>363</v>
      </c>
      <c r="E455" s="606">
        <v>2</v>
      </c>
      <c r="F455" s="500"/>
      <c r="G455" s="196">
        <f t="shared" si="16"/>
        <v>0</v>
      </c>
    </row>
    <row r="456" spans="1:7" ht="15" customHeight="1">
      <c r="A456" s="1095"/>
      <c r="B456" s="1172"/>
      <c r="C456" s="755" t="s">
        <v>184</v>
      </c>
      <c r="D456" s="496" t="s">
        <v>363</v>
      </c>
      <c r="E456" s="606">
        <v>2</v>
      </c>
      <c r="F456" s="500"/>
      <c r="G456" s="196">
        <f t="shared" si="16"/>
        <v>0</v>
      </c>
    </row>
    <row r="457" spans="1:7" ht="24" customHeight="1" thickBot="1">
      <c r="A457" s="218">
        <v>12</v>
      </c>
      <c r="B457" s="963" t="s">
        <v>736</v>
      </c>
      <c r="C457" s="297" t="s">
        <v>516</v>
      </c>
      <c r="D457" s="39" t="s">
        <v>363</v>
      </c>
      <c r="E457" s="663">
        <v>2</v>
      </c>
      <c r="F457" s="497"/>
      <c r="G457" s="219">
        <f t="shared" si="16"/>
        <v>0</v>
      </c>
    </row>
    <row r="458" spans="1:7" ht="15" customHeight="1" thickBot="1">
      <c r="A458" s="103"/>
      <c r="B458" s="872"/>
      <c r="C458" s="743" t="s">
        <v>175</v>
      </c>
      <c r="D458" s="1027"/>
      <c r="E458" s="1001"/>
      <c r="F458" s="1002"/>
      <c r="G458" s="85">
        <f>SUM(G438:G457)</f>
        <v>0</v>
      </c>
    </row>
    <row r="459" spans="1:7" ht="30" customHeight="1" thickBot="1">
      <c r="A459" s="220">
        <v>6</v>
      </c>
      <c r="B459" s="905"/>
      <c r="C459" s="756" t="s">
        <v>185</v>
      </c>
      <c r="D459" s="1086"/>
      <c r="E459" s="1023"/>
      <c r="F459" s="1023"/>
      <c r="G459" s="1024"/>
    </row>
    <row r="460" spans="1:7" ht="36" customHeight="1">
      <c r="A460" s="501">
        <v>1</v>
      </c>
      <c r="B460" s="965" t="s">
        <v>737</v>
      </c>
      <c r="C460" s="757" t="s">
        <v>517</v>
      </c>
      <c r="D460" s="36" t="s">
        <v>6</v>
      </c>
      <c r="E460" s="608">
        <v>100</v>
      </c>
      <c r="F460" s="502"/>
      <c r="G460" s="494">
        <f t="shared" si="16"/>
        <v>0</v>
      </c>
    </row>
    <row r="461" spans="1:7" ht="63.75">
      <c r="A461" s="88">
        <v>2</v>
      </c>
      <c r="B461" s="963" t="s">
        <v>737</v>
      </c>
      <c r="C461" s="758" t="s">
        <v>518</v>
      </c>
      <c r="D461" s="23" t="s">
        <v>6</v>
      </c>
      <c r="E461" s="498">
        <v>25</v>
      </c>
      <c r="F461" s="213"/>
      <c r="G461" s="196">
        <f t="shared" si="16"/>
        <v>0</v>
      </c>
    </row>
    <row r="462" spans="1:7" ht="51">
      <c r="A462" s="88">
        <v>3</v>
      </c>
      <c r="B462" s="963" t="s">
        <v>737</v>
      </c>
      <c r="C462" s="758" t="s">
        <v>519</v>
      </c>
      <c r="D462" s="23" t="s">
        <v>363</v>
      </c>
      <c r="E462" s="606">
        <v>50</v>
      </c>
      <c r="F462" s="213"/>
      <c r="G462" s="196">
        <f t="shared" si="16"/>
        <v>0</v>
      </c>
    </row>
    <row r="463" spans="1:7" ht="51">
      <c r="A463" s="88">
        <v>4</v>
      </c>
      <c r="B463" s="963" t="s">
        <v>737</v>
      </c>
      <c r="C463" s="758" t="s">
        <v>520</v>
      </c>
      <c r="D463" s="23" t="s">
        <v>363</v>
      </c>
      <c r="E463" s="606">
        <v>20</v>
      </c>
      <c r="F463" s="213"/>
      <c r="G463" s="196">
        <f t="shared" si="16"/>
        <v>0</v>
      </c>
    </row>
    <row r="464" spans="1:7" ht="39" thickBot="1">
      <c r="A464" s="471">
        <v>5</v>
      </c>
      <c r="B464" s="963" t="s">
        <v>737</v>
      </c>
      <c r="C464" s="759" t="s">
        <v>521</v>
      </c>
      <c r="D464" s="148" t="s">
        <v>363</v>
      </c>
      <c r="E464" s="609">
        <v>20</v>
      </c>
      <c r="F464" s="214"/>
      <c r="G464" s="503">
        <f t="shared" si="16"/>
        <v>0</v>
      </c>
    </row>
    <row r="465" spans="1:7" ht="16.5" thickBot="1">
      <c r="A465" s="491"/>
      <c r="B465" s="872"/>
      <c r="C465" s="760" t="s">
        <v>175</v>
      </c>
      <c r="D465" s="1027"/>
      <c r="E465" s="1001"/>
      <c r="F465" s="1002"/>
      <c r="G465" s="242">
        <f>SUM(G460:G464)</f>
        <v>0</v>
      </c>
    </row>
    <row r="466" spans="1:7" ht="16.5" thickBot="1">
      <c r="A466" s="202">
        <v>7</v>
      </c>
      <c r="B466" s="875"/>
      <c r="C466" s="128" t="s">
        <v>186</v>
      </c>
      <c r="D466" s="1027"/>
      <c r="E466" s="1001"/>
      <c r="F466" s="1001"/>
      <c r="G466" s="1002"/>
    </row>
    <row r="467" spans="1:7" ht="61.5" customHeight="1">
      <c r="A467" s="121">
        <v>1</v>
      </c>
      <c r="B467" s="963" t="s">
        <v>737</v>
      </c>
      <c r="C467" s="761" t="s">
        <v>522</v>
      </c>
      <c r="D467" s="199" t="s">
        <v>363</v>
      </c>
      <c r="E467" s="604">
        <v>1</v>
      </c>
      <c r="F467" s="504"/>
      <c r="G467" s="122">
        <f t="shared" ref="G467:G472" si="17">SUM(E467*F467)</f>
        <v>0</v>
      </c>
    </row>
    <row r="468" spans="1:7" ht="38.25">
      <c r="A468" s="88">
        <v>2</v>
      </c>
      <c r="B468" s="963" t="s">
        <v>737</v>
      </c>
      <c r="C468" s="758" t="s">
        <v>523</v>
      </c>
      <c r="D468" s="39" t="s">
        <v>33</v>
      </c>
      <c r="E468" s="606">
        <v>30</v>
      </c>
      <c r="F468" s="213"/>
      <c r="G468" s="122">
        <f t="shared" si="17"/>
        <v>0</v>
      </c>
    </row>
    <row r="469" spans="1:7" ht="54" customHeight="1">
      <c r="A469" s="88">
        <v>3</v>
      </c>
      <c r="B469" s="963" t="s">
        <v>737</v>
      </c>
      <c r="C469" s="762" t="s">
        <v>524</v>
      </c>
      <c r="D469" s="39" t="s">
        <v>363</v>
      </c>
      <c r="E469" s="606">
        <v>1</v>
      </c>
      <c r="F469" s="213"/>
      <c r="G469" s="122">
        <f t="shared" si="17"/>
        <v>0</v>
      </c>
    </row>
    <row r="470" spans="1:7" ht="38.25">
      <c r="A470" s="88">
        <v>4</v>
      </c>
      <c r="B470" s="963" t="s">
        <v>737</v>
      </c>
      <c r="C470" s="762" t="s">
        <v>525</v>
      </c>
      <c r="D470" s="39" t="s">
        <v>33</v>
      </c>
      <c r="E470" s="606">
        <v>50</v>
      </c>
      <c r="F470" s="213"/>
      <c r="G470" s="122">
        <f t="shared" si="17"/>
        <v>0</v>
      </c>
    </row>
    <row r="471" spans="1:7" ht="67.5" customHeight="1">
      <c r="A471" s="88">
        <v>5</v>
      </c>
      <c r="B471" s="963" t="s">
        <v>737</v>
      </c>
      <c r="C471" s="758" t="s">
        <v>627</v>
      </c>
      <c r="D471" s="39" t="s">
        <v>363</v>
      </c>
      <c r="E471" s="606">
        <v>2</v>
      </c>
      <c r="F471" s="213"/>
      <c r="G471" s="122">
        <f t="shared" si="17"/>
        <v>0</v>
      </c>
    </row>
    <row r="472" spans="1:7" ht="51.75" thickBot="1">
      <c r="A472" s="93">
        <v>6</v>
      </c>
      <c r="B472" s="963" t="s">
        <v>737</v>
      </c>
      <c r="C472" s="763" t="s">
        <v>526</v>
      </c>
      <c r="D472" s="600" t="s">
        <v>363</v>
      </c>
      <c r="E472" s="607">
        <v>1</v>
      </c>
      <c r="F472" s="505"/>
      <c r="G472" s="102">
        <f t="shared" si="17"/>
        <v>0</v>
      </c>
    </row>
    <row r="473" spans="1:7" ht="16.5" thickBot="1">
      <c r="A473" s="103"/>
      <c r="B473" s="872"/>
      <c r="C473" s="743" t="s">
        <v>175</v>
      </c>
      <c r="D473" s="1027"/>
      <c r="E473" s="1001"/>
      <c r="F473" s="1002"/>
      <c r="G473" s="85">
        <f>SUM(G467:G472)</f>
        <v>0</v>
      </c>
    </row>
    <row r="474" spans="1:7" ht="16.5" thickBot="1">
      <c r="A474" s="202">
        <v>8</v>
      </c>
      <c r="B474" s="875"/>
      <c r="C474" s="128" t="s">
        <v>187</v>
      </c>
      <c r="D474" s="1027"/>
      <c r="E474" s="1001"/>
      <c r="F474" s="1001"/>
      <c r="G474" s="1002"/>
    </row>
    <row r="475" spans="1:7" ht="76.5">
      <c r="A475" s="121">
        <v>1</v>
      </c>
      <c r="B475" s="859">
        <v>4.0999999999999996</v>
      </c>
      <c r="C475" s="764" t="s">
        <v>527</v>
      </c>
      <c r="D475" s="199" t="s">
        <v>363</v>
      </c>
      <c r="E475" s="604">
        <v>1</v>
      </c>
      <c r="F475" s="504"/>
      <c r="G475" s="122">
        <f>SUM(E475*F475)</f>
        <v>0</v>
      </c>
    </row>
    <row r="476" spans="1:7" ht="26.25" thickBot="1">
      <c r="A476" s="93">
        <v>2</v>
      </c>
      <c r="B476" s="903">
        <v>4.0999999999999996</v>
      </c>
      <c r="C476" s="765" t="s">
        <v>528</v>
      </c>
      <c r="D476" s="200" t="s">
        <v>363</v>
      </c>
      <c r="E476" s="605">
        <v>1</v>
      </c>
      <c r="F476" s="506"/>
      <c r="G476" s="102">
        <f>SUM(E476*F476)</f>
        <v>0</v>
      </c>
    </row>
    <row r="477" spans="1:7" ht="16.5" thickBot="1">
      <c r="A477" s="103"/>
      <c r="B477" s="872"/>
      <c r="C477" s="743" t="s">
        <v>175</v>
      </c>
      <c r="D477" s="1027"/>
      <c r="E477" s="1001"/>
      <c r="F477" s="1002"/>
      <c r="G477" s="85">
        <f>SUM(G475:G476)</f>
        <v>0</v>
      </c>
    </row>
    <row r="478" spans="1:7" ht="16.5" thickBot="1">
      <c r="A478" s="220">
        <v>9</v>
      </c>
      <c r="B478" s="854"/>
      <c r="C478" s="221" t="s">
        <v>412</v>
      </c>
      <c r="D478" s="1027"/>
      <c r="E478" s="1001"/>
      <c r="F478" s="1001"/>
      <c r="G478" s="1002"/>
    </row>
    <row r="479" spans="1:7" s="18" customFormat="1" ht="66" customHeight="1">
      <c r="A479" s="222">
        <v>1</v>
      </c>
      <c r="B479" s="906" t="s">
        <v>738</v>
      </c>
      <c r="C479" s="766" t="s">
        <v>529</v>
      </c>
      <c r="D479" s="223" t="s">
        <v>6</v>
      </c>
      <c r="E479" s="224">
        <v>100</v>
      </c>
      <c r="F479" s="224"/>
      <c r="G479" s="225">
        <f>SUM(E479*F479)</f>
        <v>0</v>
      </c>
    </row>
    <row r="480" spans="1:7" s="18" customFormat="1" ht="140.25">
      <c r="A480" s="226">
        <v>2</v>
      </c>
      <c r="B480" s="966" t="s">
        <v>739</v>
      </c>
      <c r="C480" s="295" t="s">
        <v>530</v>
      </c>
      <c r="D480" s="227" t="s">
        <v>6</v>
      </c>
      <c r="E480" s="228">
        <v>100</v>
      </c>
      <c r="F480" s="228"/>
      <c r="G480" s="229">
        <f t="shared" ref="G480:G488" si="18">SUM(E480*F480)</f>
        <v>0</v>
      </c>
    </row>
    <row r="481" spans="1:7" s="18" customFormat="1" ht="15">
      <c r="A481" s="226">
        <v>3</v>
      </c>
      <c r="B481" s="907" t="s">
        <v>740</v>
      </c>
      <c r="C481" s="295" t="s">
        <v>648</v>
      </c>
      <c r="D481" s="227" t="s">
        <v>413</v>
      </c>
      <c r="E481" s="228">
        <v>50</v>
      </c>
      <c r="F481" s="228"/>
      <c r="G481" s="229">
        <f t="shared" si="18"/>
        <v>0</v>
      </c>
    </row>
    <row r="482" spans="1:7" s="18" customFormat="1" ht="25.5">
      <c r="A482" s="226">
        <v>4</v>
      </c>
      <c r="B482" s="907" t="s">
        <v>741</v>
      </c>
      <c r="C482" s="295" t="s">
        <v>531</v>
      </c>
      <c r="D482" s="227" t="s">
        <v>6</v>
      </c>
      <c r="E482" s="228">
        <v>100</v>
      </c>
      <c r="F482" s="228"/>
      <c r="G482" s="229">
        <f t="shared" si="18"/>
        <v>0</v>
      </c>
    </row>
    <row r="483" spans="1:7" s="18" customFormat="1" ht="63.75">
      <c r="A483" s="226">
        <v>5</v>
      </c>
      <c r="B483" s="907" t="s">
        <v>741</v>
      </c>
      <c r="C483" s="295" t="s">
        <v>532</v>
      </c>
      <c r="D483" s="227" t="s">
        <v>364</v>
      </c>
      <c r="E483" s="228">
        <v>4</v>
      </c>
      <c r="F483" s="499"/>
      <c r="G483" s="229">
        <f t="shared" si="18"/>
        <v>0</v>
      </c>
    </row>
    <row r="484" spans="1:7" s="18" customFormat="1" ht="38.25">
      <c r="A484" s="226">
        <v>6</v>
      </c>
      <c r="B484" s="907">
        <v>4.0999999999999996</v>
      </c>
      <c r="C484" s="295" t="s">
        <v>533</v>
      </c>
      <c r="D484" s="227" t="s">
        <v>364</v>
      </c>
      <c r="E484" s="228">
        <v>120</v>
      </c>
      <c r="F484" s="499"/>
      <c r="G484" s="229">
        <f t="shared" si="18"/>
        <v>0</v>
      </c>
    </row>
    <row r="485" spans="1:7" s="18" customFormat="1" ht="25.5">
      <c r="A485" s="226">
        <v>7</v>
      </c>
      <c r="B485" s="907">
        <v>4.0999999999999996</v>
      </c>
      <c r="C485" s="295" t="s">
        <v>534</v>
      </c>
      <c r="D485" s="227" t="s">
        <v>364</v>
      </c>
      <c r="E485" s="228">
        <v>1</v>
      </c>
      <c r="F485" s="499"/>
      <c r="G485" s="229">
        <f t="shared" si="18"/>
        <v>0</v>
      </c>
    </row>
    <row r="486" spans="1:7" s="18" customFormat="1" ht="25.5">
      <c r="A486" s="226">
        <v>8</v>
      </c>
      <c r="B486" s="907">
        <v>4.0999999999999996</v>
      </c>
      <c r="C486" s="295" t="s">
        <v>535</v>
      </c>
      <c r="D486" s="227" t="s">
        <v>364</v>
      </c>
      <c r="E486" s="228">
        <v>1</v>
      </c>
      <c r="F486" s="499"/>
      <c r="G486" s="229">
        <f t="shared" si="18"/>
        <v>0</v>
      </c>
    </row>
    <row r="487" spans="1:7" s="18" customFormat="1" ht="38.25">
      <c r="A487" s="226">
        <v>9</v>
      </c>
      <c r="B487" s="907">
        <v>4.0999999999999996</v>
      </c>
      <c r="C487" s="295" t="s">
        <v>536</v>
      </c>
      <c r="D487" s="227" t="s">
        <v>364</v>
      </c>
      <c r="E487" s="228">
        <v>1</v>
      </c>
      <c r="F487" s="499"/>
      <c r="G487" s="229">
        <f t="shared" si="18"/>
        <v>0</v>
      </c>
    </row>
    <row r="488" spans="1:7" s="18" customFormat="1" ht="26.25" thickBot="1">
      <c r="A488" s="230">
        <v>10</v>
      </c>
      <c r="B488" s="908">
        <v>4.0999999999999996</v>
      </c>
      <c r="C488" s="297" t="s">
        <v>537</v>
      </c>
      <c r="D488" s="227" t="s">
        <v>364</v>
      </c>
      <c r="E488" s="231">
        <v>1</v>
      </c>
      <c r="F488" s="507"/>
      <c r="G488" s="232">
        <f t="shared" si="18"/>
        <v>0</v>
      </c>
    </row>
    <row r="489" spans="1:7" s="18" customFormat="1" ht="16.5" thickBot="1">
      <c r="A489" s="233"/>
      <c r="B489" s="909"/>
      <c r="C489" s="743" t="s">
        <v>175</v>
      </c>
      <c r="D489" s="1026"/>
      <c r="E489" s="1001"/>
      <c r="F489" s="1002"/>
      <c r="G489" s="234">
        <f>SUM(G479:G488)</f>
        <v>0</v>
      </c>
    </row>
    <row r="490" spans="1:7" ht="16.5" thickBot="1">
      <c r="A490" s="202">
        <v>10</v>
      </c>
      <c r="B490" s="875"/>
      <c r="C490" s="128" t="s">
        <v>146</v>
      </c>
      <c r="D490" s="1021"/>
      <c r="E490" s="1001"/>
      <c r="F490" s="1001"/>
      <c r="G490" s="1002"/>
    </row>
    <row r="491" spans="1:7" ht="26.25" thickBot="1">
      <c r="A491" s="98">
        <v>1</v>
      </c>
      <c r="B491" s="897"/>
      <c r="C491" s="767" t="s">
        <v>188</v>
      </c>
      <c r="D491" s="235" t="s">
        <v>249</v>
      </c>
      <c r="E491" s="603">
        <v>1</v>
      </c>
      <c r="F491" s="101"/>
      <c r="G491" s="102">
        <f>SUM(E491*F491)</f>
        <v>0</v>
      </c>
    </row>
    <row r="492" spans="1:7" ht="16.5" thickBot="1">
      <c r="A492" s="103"/>
      <c r="B492" s="872"/>
      <c r="C492" s="743" t="s">
        <v>177</v>
      </c>
      <c r="D492" s="1027"/>
      <c r="E492" s="1001"/>
      <c r="F492" s="1002"/>
      <c r="G492" s="85">
        <f>SUM(G490:G491)</f>
        <v>0</v>
      </c>
    </row>
    <row r="493" spans="1:7" ht="16.5" thickBot="1">
      <c r="A493" s="237"/>
      <c r="B493" s="886"/>
      <c r="C493" s="601" t="s">
        <v>144</v>
      </c>
      <c r="D493" s="238"/>
      <c r="E493" s="239"/>
      <c r="F493" s="239"/>
      <c r="G493" s="240">
        <f>SUM(E493*F493)</f>
        <v>0</v>
      </c>
    </row>
    <row r="494" spans="1:7" ht="16.5" thickBot="1">
      <c r="A494" s="241">
        <v>1</v>
      </c>
      <c r="B494" s="888"/>
      <c r="C494" s="1229" t="s">
        <v>176</v>
      </c>
      <c r="D494" s="1230"/>
      <c r="E494" s="1230"/>
      <c r="F494" s="1231"/>
      <c r="G494" s="242">
        <f>SUM(G400)</f>
        <v>0</v>
      </c>
    </row>
    <row r="495" spans="1:7" ht="16.5" thickBot="1">
      <c r="A495" s="165">
        <v>2</v>
      </c>
      <c r="B495" s="888"/>
      <c r="C495" s="1229" t="s">
        <v>178</v>
      </c>
      <c r="D495" s="1230"/>
      <c r="E495" s="1230"/>
      <c r="F495" s="1231"/>
      <c r="G495" s="85">
        <f>SUM(G408)</f>
        <v>0</v>
      </c>
    </row>
    <row r="496" spans="1:7" ht="16.5" thickBot="1">
      <c r="A496" s="165">
        <v>3</v>
      </c>
      <c r="B496" s="888"/>
      <c r="C496" s="1229" t="s">
        <v>179</v>
      </c>
      <c r="D496" s="1230"/>
      <c r="E496" s="1230"/>
      <c r="F496" s="1231"/>
      <c r="G496" s="85">
        <f>SUM(G422)</f>
        <v>0</v>
      </c>
    </row>
    <row r="497" spans="1:7" ht="16.5" thickBot="1">
      <c r="A497" s="165">
        <v>4</v>
      </c>
      <c r="B497" s="888"/>
      <c r="C497" s="1229" t="s">
        <v>180</v>
      </c>
      <c r="D497" s="1230"/>
      <c r="E497" s="1230"/>
      <c r="F497" s="1231"/>
      <c r="G497" s="85">
        <f>SUM(G436)</f>
        <v>0</v>
      </c>
    </row>
    <row r="498" spans="1:7" ht="16.5" thickBot="1">
      <c r="A498" s="165">
        <v>5</v>
      </c>
      <c r="B498" s="888"/>
      <c r="C498" s="1229" t="s">
        <v>181</v>
      </c>
      <c r="D498" s="1230"/>
      <c r="E498" s="1230"/>
      <c r="F498" s="1231"/>
      <c r="G498" s="85">
        <f>SUM(G458)</f>
        <v>0</v>
      </c>
    </row>
    <row r="499" spans="1:7" ht="16.5" thickBot="1">
      <c r="A499" s="165">
        <v>6</v>
      </c>
      <c r="B499" s="888"/>
      <c r="C499" s="1229" t="s">
        <v>190</v>
      </c>
      <c r="D499" s="1230"/>
      <c r="E499" s="1230"/>
      <c r="F499" s="1231"/>
      <c r="G499" s="85">
        <f>SUM(G465)</f>
        <v>0</v>
      </c>
    </row>
    <row r="500" spans="1:7" ht="16.5" thickBot="1">
      <c r="A500" s="165">
        <v>7</v>
      </c>
      <c r="B500" s="888"/>
      <c r="C500" s="1229" t="s">
        <v>186</v>
      </c>
      <c r="D500" s="1230"/>
      <c r="E500" s="1230"/>
      <c r="F500" s="1231"/>
      <c r="G500" s="85">
        <f>SUM(G473)</f>
        <v>0</v>
      </c>
    </row>
    <row r="501" spans="1:7" ht="16.5" thickBot="1">
      <c r="A501" s="165">
        <v>8</v>
      </c>
      <c r="B501" s="888"/>
      <c r="C501" s="1229" t="s">
        <v>187</v>
      </c>
      <c r="D501" s="1230"/>
      <c r="E501" s="1230"/>
      <c r="F501" s="1231"/>
      <c r="G501" s="85">
        <f>SUM(G477)</f>
        <v>0</v>
      </c>
    </row>
    <row r="502" spans="1:7" ht="16.5" thickBot="1">
      <c r="A502" s="245">
        <v>9</v>
      </c>
      <c r="B502" s="888"/>
      <c r="C502" s="1233" t="s">
        <v>412</v>
      </c>
      <c r="D502" s="1234"/>
      <c r="E502" s="1234"/>
      <c r="F502" s="1235"/>
      <c r="G502" s="85">
        <f>SUM(G489)</f>
        <v>0</v>
      </c>
    </row>
    <row r="503" spans="1:7" ht="16.5" thickBot="1">
      <c r="A503" s="245">
        <v>10</v>
      </c>
      <c r="B503" s="888"/>
      <c r="C503" s="1229" t="s">
        <v>146</v>
      </c>
      <c r="D503" s="1230"/>
      <c r="E503" s="1230"/>
      <c r="F503" s="1231"/>
      <c r="G503" s="85">
        <f>SUM(G492)</f>
        <v>0</v>
      </c>
    </row>
    <row r="504" spans="1:7" ht="18.75" thickBot="1">
      <c r="A504" s="118"/>
      <c r="B504" s="873"/>
      <c r="C504" s="1236" t="s">
        <v>293</v>
      </c>
      <c r="D504" s="1237"/>
      <c r="E504" s="1237"/>
      <c r="F504" s="1238"/>
      <c r="G504" s="129">
        <f>SUM(G494:G503)</f>
        <v>0</v>
      </c>
    </row>
    <row r="505" spans="1:7" s="955" customFormat="1" ht="29.25" customHeight="1" thickBot="1">
      <c r="A505" s="190" t="s">
        <v>3</v>
      </c>
      <c r="B505" s="832"/>
      <c r="C505" s="1190" t="s">
        <v>289</v>
      </c>
      <c r="D505" s="1099"/>
      <c r="E505" s="1099"/>
      <c r="F505" s="1099"/>
      <c r="G505" s="1100"/>
    </row>
    <row r="506" spans="1:7" ht="16.5" thickBot="1">
      <c r="A506" s="246">
        <v>1</v>
      </c>
      <c r="B506" s="910"/>
      <c r="C506" s="456" t="s">
        <v>191</v>
      </c>
      <c r="D506" s="1027"/>
      <c r="E506" s="1001"/>
      <c r="F506" s="1001"/>
      <c r="G506" s="1002"/>
    </row>
    <row r="507" spans="1:7" ht="44.25" customHeight="1">
      <c r="A507" s="1051">
        <v>1</v>
      </c>
      <c r="B507" s="1179" t="s">
        <v>755</v>
      </c>
      <c r="C507" s="388" t="s">
        <v>770</v>
      </c>
      <c r="D507" s="247"/>
      <c r="E507" s="248"/>
      <c r="F507" s="248"/>
      <c r="G507" s="122"/>
    </row>
    <row r="508" spans="1:7" ht="38.25">
      <c r="A508" s="1051"/>
      <c r="B508" s="1174"/>
      <c r="C508" s="389" t="s">
        <v>393</v>
      </c>
      <c r="D508" s="216"/>
      <c r="E508" s="249"/>
      <c r="F508" s="249"/>
      <c r="G508" s="58"/>
    </row>
    <row r="509" spans="1:7" ht="15">
      <c r="A509" s="1051"/>
      <c r="B509" s="1174"/>
      <c r="C509" s="389" t="s">
        <v>294</v>
      </c>
      <c r="D509" s="23" t="s">
        <v>363</v>
      </c>
      <c r="E509" s="602">
        <v>5</v>
      </c>
      <c r="F509" s="111"/>
      <c r="G509" s="58"/>
    </row>
    <row r="510" spans="1:7" ht="15">
      <c r="A510" s="1051"/>
      <c r="B510" s="1174"/>
      <c r="C510" s="389" t="s">
        <v>192</v>
      </c>
      <c r="D510" s="23" t="s">
        <v>363</v>
      </c>
      <c r="E510" s="23">
        <v>4</v>
      </c>
      <c r="F510" s="111"/>
      <c r="G510" s="58"/>
    </row>
    <row r="511" spans="1:7" ht="15">
      <c r="A511" s="1051"/>
      <c r="B511" s="1174"/>
      <c r="C511" s="389" t="s">
        <v>193</v>
      </c>
      <c r="D511" s="23" t="s">
        <v>363</v>
      </c>
      <c r="E511" s="23">
        <v>3</v>
      </c>
      <c r="F511" s="111"/>
      <c r="G511" s="58"/>
    </row>
    <row r="512" spans="1:7" ht="15">
      <c r="A512" s="1051"/>
      <c r="B512" s="1174"/>
      <c r="C512" s="389" t="s">
        <v>394</v>
      </c>
      <c r="D512" s="23" t="s">
        <v>363</v>
      </c>
      <c r="E512" s="23">
        <v>1</v>
      </c>
      <c r="F512" s="111"/>
      <c r="G512" s="58"/>
    </row>
    <row r="513" spans="1:7" ht="15">
      <c r="A513" s="1051"/>
      <c r="B513" s="1174"/>
      <c r="C513" s="390" t="s">
        <v>194</v>
      </c>
      <c r="D513" s="23" t="s">
        <v>195</v>
      </c>
      <c r="E513" s="23">
        <v>1</v>
      </c>
      <c r="F513" s="111"/>
      <c r="G513" s="58"/>
    </row>
    <row r="514" spans="1:7" ht="15">
      <c r="A514" s="1068"/>
      <c r="B514" s="1172"/>
      <c r="C514" s="391"/>
      <c r="D514" s="23" t="s">
        <v>195</v>
      </c>
      <c r="E514" s="23">
        <v>1</v>
      </c>
      <c r="F514" s="111"/>
      <c r="G514" s="58">
        <f>SUM(E514*F514)</f>
        <v>0</v>
      </c>
    </row>
    <row r="515" spans="1:7" ht="38.25">
      <c r="A515" s="88">
        <v>2</v>
      </c>
      <c r="B515" s="967" t="s">
        <v>755</v>
      </c>
      <c r="C515" s="29" t="s">
        <v>538</v>
      </c>
      <c r="D515" s="23" t="s">
        <v>6</v>
      </c>
      <c r="E515" s="91">
        <v>1500</v>
      </c>
      <c r="F515" s="111"/>
      <c r="G515" s="58">
        <f t="shared" ref="G515:G524" si="19">SUM(E515*F515)</f>
        <v>0</v>
      </c>
    </row>
    <row r="516" spans="1:7" ht="38.25">
      <c r="A516" s="88">
        <v>3</v>
      </c>
      <c r="B516" s="967" t="s">
        <v>755</v>
      </c>
      <c r="C516" s="29" t="s">
        <v>539</v>
      </c>
      <c r="D516" s="23" t="s">
        <v>6</v>
      </c>
      <c r="E516" s="19">
        <v>30</v>
      </c>
      <c r="F516" s="406"/>
      <c r="G516" s="58">
        <f t="shared" si="19"/>
        <v>0</v>
      </c>
    </row>
    <row r="517" spans="1:7" ht="38.25">
      <c r="A517" s="88">
        <v>4</v>
      </c>
      <c r="B517" s="967" t="s">
        <v>755</v>
      </c>
      <c r="C517" s="41" t="s">
        <v>540</v>
      </c>
      <c r="D517" s="23" t="s">
        <v>6</v>
      </c>
      <c r="E517" s="20">
        <v>1000</v>
      </c>
      <c r="F517" s="406"/>
      <c r="G517" s="58">
        <f t="shared" si="19"/>
        <v>0</v>
      </c>
    </row>
    <row r="518" spans="1:7" ht="38.25">
      <c r="A518" s="88">
        <v>5</v>
      </c>
      <c r="B518" s="967" t="s">
        <v>755</v>
      </c>
      <c r="C518" s="29" t="s">
        <v>541</v>
      </c>
      <c r="D518" s="23" t="s">
        <v>363</v>
      </c>
      <c r="E518" s="19">
        <v>40</v>
      </c>
      <c r="F518" s="406"/>
      <c r="G518" s="58">
        <f t="shared" si="19"/>
        <v>0</v>
      </c>
    </row>
    <row r="519" spans="1:7" ht="38.25">
      <c r="A519" s="88">
        <v>6</v>
      </c>
      <c r="B519" s="967" t="s">
        <v>755</v>
      </c>
      <c r="C519" s="29" t="s">
        <v>542</v>
      </c>
      <c r="D519" s="23" t="s">
        <v>363</v>
      </c>
      <c r="E519" s="19">
        <v>40</v>
      </c>
      <c r="F519" s="406"/>
      <c r="G519" s="58">
        <f t="shared" si="19"/>
        <v>0</v>
      </c>
    </row>
    <row r="520" spans="1:7" ht="38.25">
      <c r="A520" s="88">
        <v>7</v>
      </c>
      <c r="B520" s="967" t="s">
        <v>755</v>
      </c>
      <c r="C520" s="29" t="s">
        <v>543</v>
      </c>
      <c r="D520" s="23" t="s">
        <v>363</v>
      </c>
      <c r="E520" s="19">
        <v>40</v>
      </c>
      <c r="F520" s="406"/>
      <c r="G520" s="58">
        <f t="shared" si="19"/>
        <v>0</v>
      </c>
    </row>
    <row r="521" spans="1:7" ht="38.25">
      <c r="A521" s="88">
        <v>8</v>
      </c>
      <c r="B521" s="967" t="s">
        <v>755</v>
      </c>
      <c r="C521" s="30" t="s">
        <v>544</v>
      </c>
      <c r="D521" s="23" t="s">
        <v>363</v>
      </c>
      <c r="E521" s="19">
        <v>1</v>
      </c>
      <c r="F521" s="406"/>
      <c r="G521" s="58">
        <f t="shared" si="19"/>
        <v>0</v>
      </c>
    </row>
    <row r="522" spans="1:7" ht="38.25">
      <c r="A522" s="88">
        <v>9</v>
      </c>
      <c r="B522" s="967" t="s">
        <v>755</v>
      </c>
      <c r="C522" s="29" t="s">
        <v>629</v>
      </c>
      <c r="D522" s="23" t="s">
        <v>363</v>
      </c>
      <c r="E522" s="19">
        <v>1</v>
      </c>
      <c r="F522" s="407"/>
      <c r="G522" s="58">
        <f t="shared" si="19"/>
        <v>0</v>
      </c>
    </row>
    <row r="523" spans="1:7" ht="38.25">
      <c r="A523" s="88">
        <v>10</v>
      </c>
      <c r="B523" s="967" t="s">
        <v>755</v>
      </c>
      <c r="C523" s="30" t="s">
        <v>628</v>
      </c>
      <c r="D523" s="23" t="s">
        <v>363</v>
      </c>
      <c r="E523" s="19">
        <v>1</v>
      </c>
      <c r="F523" s="406"/>
      <c r="G523" s="58">
        <f t="shared" si="19"/>
        <v>0</v>
      </c>
    </row>
    <row r="524" spans="1:7" ht="39" thickBot="1">
      <c r="A524" s="93">
        <v>11</v>
      </c>
      <c r="B524" s="967" t="s">
        <v>755</v>
      </c>
      <c r="C524" s="31" t="s">
        <v>545</v>
      </c>
      <c r="D524" s="23" t="s">
        <v>363</v>
      </c>
      <c r="E524" s="21">
        <v>1</v>
      </c>
      <c r="F524" s="406"/>
      <c r="G524" s="117">
        <f t="shared" si="19"/>
        <v>0</v>
      </c>
    </row>
    <row r="525" spans="1:7" ht="16.5" thickBot="1">
      <c r="A525" s="96"/>
      <c r="B525" s="871"/>
      <c r="C525" s="250" t="s">
        <v>175</v>
      </c>
      <c r="D525" s="1006"/>
      <c r="E525" s="1001"/>
      <c r="F525" s="1002"/>
      <c r="G525" s="85">
        <f>SUM(G509:G524)</f>
        <v>0</v>
      </c>
    </row>
    <row r="526" spans="1:7" ht="16.5" thickBot="1">
      <c r="A526" s="664">
        <v>2</v>
      </c>
      <c r="B526" s="911"/>
      <c r="C526" s="251" t="s">
        <v>196</v>
      </c>
      <c r="D526" s="1021"/>
      <c r="E526" s="1001"/>
      <c r="F526" s="1001"/>
      <c r="G526" s="1002"/>
    </row>
    <row r="527" spans="1:7" ht="168.75" customHeight="1">
      <c r="A527" s="121">
        <v>1</v>
      </c>
      <c r="B527" s="834" t="s">
        <v>756</v>
      </c>
      <c r="C527" s="32" t="s">
        <v>630</v>
      </c>
      <c r="D527" s="23" t="s">
        <v>363</v>
      </c>
      <c r="E527" s="24">
        <v>7</v>
      </c>
      <c r="F527" s="25"/>
      <c r="G527" s="122">
        <f>SUM(E527*F527)</f>
        <v>0</v>
      </c>
    </row>
    <row r="528" spans="1:7" ht="192" customHeight="1">
      <c r="A528" s="88">
        <v>2</v>
      </c>
      <c r="B528" s="834" t="s">
        <v>756</v>
      </c>
      <c r="C528" s="22" t="s">
        <v>631</v>
      </c>
      <c r="D528" s="23" t="s">
        <v>363</v>
      </c>
      <c r="E528" s="24">
        <v>9</v>
      </c>
      <c r="F528" s="25"/>
      <c r="G528" s="122">
        <f t="shared" ref="G528:G538" si="20">SUM(E528*F528)</f>
        <v>0</v>
      </c>
    </row>
    <row r="529" spans="1:7" ht="140.25">
      <c r="A529" s="88">
        <v>3</v>
      </c>
      <c r="B529" s="834" t="s">
        <v>756</v>
      </c>
      <c r="C529" s="22" t="s">
        <v>546</v>
      </c>
      <c r="D529" s="23" t="s">
        <v>363</v>
      </c>
      <c r="E529" s="24">
        <v>2</v>
      </c>
      <c r="F529" s="25"/>
      <c r="G529" s="122">
        <f t="shared" si="20"/>
        <v>0</v>
      </c>
    </row>
    <row r="530" spans="1:7" ht="25.5">
      <c r="A530" s="88">
        <v>4</v>
      </c>
      <c r="B530" s="834" t="s">
        <v>756</v>
      </c>
      <c r="C530" s="22" t="s">
        <v>547</v>
      </c>
      <c r="D530" s="23" t="s">
        <v>363</v>
      </c>
      <c r="E530" s="24">
        <v>1</v>
      </c>
      <c r="F530" s="408"/>
      <c r="G530" s="122">
        <f t="shared" si="20"/>
        <v>0</v>
      </c>
    </row>
    <row r="531" spans="1:7" ht="25.5">
      <c r="A531" s="88">
        <v>5</v>
      </c>
      <c r="B531" s="834" t="s">
        <v>756</v>
      </c>
      <c r="C531" s="22" t="s">
        <v>548</v>
      </c>
      <c r="D531" s="23" t="s">
        <v>363</v>
      </c>
      <c r="E531" s="24">
        <v>1</v>
      </c>
      <c r="F531" s="408"/>
      <c r="G531" s="122">
        <f t="shared" si="20"/>
        <v>0</v>
      </c>
    </row>
    <row r="532" spans="1:7" ht="25.5">
      <c r="A532" s="88">
        <v>6</v>
      </c>
      <c r="B532" s="834" t="s">
        <v>756</v>
      </c>
      <c r="C532" s="22" t="s">
        <v>549</v>
      </c>
      <c r="D532" s="23" t="s">
        <v>363</v>
      </c>
      <c r="E532" s="24">
        <v>1</v>
      </c>
      <c r="F532" s="408"/>
      <c r="G532" s="122">
        <f t="shared" si="20"/>
        <v>0</v>
      </c>
    </row>
    <row r="533" spans="1:7" ht="25.5">
      <c r="A533" s="88">
        <v>7</v>
      </c>
      <c r="B533" s="834" t="s">
        <v>756</v>
      </c>
      <c r="C533" s="22" t="s">
        <v>538</v>
      </c>
      <c r="D533" s="23" t="s">
        <v>6</v>
      </c>
      <c r="E533" s="24">
        <v>500</v>
      </c>
      <c r="F533" s="408"/>
      <c r="G533" s="122">
        <f t="shared" si="20"/>
        <v>0</v>
      </c>
    </row>
    <row r="534" spans="1:7" ht="25.5">
      <c r="A534" s="88">
        <v>8</v>
      </c>
      <c r="B534" s="834" t="s">
        <v>756</v>
      </c>
      <c r="C534" s="252" t="s">
        <v>550</v>
      </c>
      <c r="D534" s="253" t="s">
        <v>6</v>
      </c>
      <c r="E534" s="26">
        <v>300</v>
      </c>
      <c r="F534" s="408"/>
      <c r="G534" s="122">
        <f t="shared" si="20"/>
        <v>0</v>
      </c>
    </row>
    <row r="535" spans="1:7" ht="25.5">
      <c r="A535" s="88">
        <v>9</v>
      </c>
      <c r="B535" s="834" t="s">
        <v>756</v>
      </c>
      <c r="C535" s="22" t="s">
        <v>541</v>
      </c>
      <c r="D535" s="253" t="s">
        <v>363</v>
      </c>
      <c r="E535" s="26">
        <v>16</v>
      </c>
      <c r="F535" s="408"/>
      <c r="G535" s="122">
        <f t="shared" si="20"/>
        <v>0</v>
      </c>
    </row>
    <row r="536" spans="1:7" ht="25.5">
      <c r="A536" s="88">
        <v>10</v>
      </c>
      <c r="B536" s="834" t="s">
        <v>756</v>
      </c>
      <c r="C536" s="22" t="s">
        <v>551</v>
      </c>
      <c r="D536" s="253" t="s">
        <v>363</v>
      </c>
      <c r="E536" s="24">
        <v>16</v>
      </c>
      <c r="F536" s="408"/>
      <c r="G536" s="122">
        <f t="shared" si="20"/>
        <v>0</v>
      </c>
    </row>
    <row r="537" spans="1:7" ht="25.5">
      <c r="A537" s="88">
        <v>11</v>
      </c>
      <c r="B537" s="834" t="s">
        <v>756</v>
      </c>
      <c r="C537" s="22" t="s">
        <v>543</v>
      </c>
      <c r="D537" s="253" t="s">
        <v>363</v>
      </c>
      <c r="E537" s="24">
        <v>16</v>
      </c>
      <c r="F537" s="25"/>
      <c r="G537" s="122">
        <f t="shared" si="20"/>
        <v>0</v>
      </c>
    </row>
    <row r="538" spans="1:7" ht="26.25" thickBot="1">
      <c r="A538" s="93">
        <v>12</v>
      </c>
      <c r="B538" s="834" t="s">
        <v>756</v>
      </c>
      <c r="C538" s="254" t="s">
        <v>552</v>
      </c>
      <c r="D538" s="253" t="s">
        <v>363</v>
      </c>
      <c r="E538" s="27">
        <v>1</v>
      </c>
      <c r="F538" s="28"/>
      <c r="G538" s="102">
        <f t="shared" si="20"/>
        <v>0</v>
      </c>
    </row>
    <row r="539" spans="1:7" ht="16.5" thickBot="1">
      <c r="A539" s="140"/>
      <c r="B539" s="878"/>
      <c r="C539" s="250" t="s">
        <v>175</v>
      </c>
      <c r="D539" s="1006"/>
      <c r="E539" s="1001"/>
      <c r="F539" s="1002"/>
      <c r="G539" s="85">
        <f>SUM(G527:G538)</f>
        <v>0</v>
      </c>
    </row>
    <row r="540" spans="1:7" ht="16.5" thickBot="1">
      <c r="A540" s="255">
        <v>3</v>
      </c>
      <c r="B540" s="833"/>
      <c r="C540" s="251" t="s">
        <v>197</v>
      </c>
      <c r="D540" s="1006"/>
      <c r="E540" s="1001"/>
      <c r="F540" s="1001"/>
      <c r="G540" s="1002"/>
    </row>
    <row r="541" spans="1:7" ht="51">
      <c r="A541" s="121">
        <v>1</v>
      </c>
      <c r="B541" s="834" t="s">
        <v>757</v>
      </c>
      <c r="C541" s="22" t="s">
        <v>771</v>
      </c>
      <c r="D541" s="107" t="s">
        <v>195</v>
      </c>
      <c r="E541" s="24">
        <v>2</v>
      </c>
      <c r="F541" s="409"/>
      <c r="G541" s="122">
        <f>SUM(E541*F541)</f>
        <v>0</v>
      </c>
    </row>
    <row r="542" spans="1:7" ht="25.5">
      <c r="A542" s="88">
        <v>2</v>
      </c>
      <c r="B542" s="834" t="s">
        <v>757</v>
      </c>
      <c r="C542" s="22" t="s">
        <v>772</v>
      </c>
      <c r="D542" s="23" t="s">
        <v>6</v>
      </c>
      <c r="E542" s="642">
        <v>60</v>
      </c>
      <c r="F542" s="409"/>
      <c r="G542" s="122">
        <f t="shared" ref="G542:G552" si="21">SUM(E542*F542)</f>
        <v>0</v>
      </c>
    </row>
    <row r="543" spans="1:7" ht="38.25">
      <c r="A543" s="88">
        <v>3</v>
      </c>
      <c r="B543" s="834" t="s">
        <v>757</v>
      </c>
      <c r="C543" s="252" t="s">
        <v>773</v>
      </c>
      <c r="D543" s="23" t="s">
        <v>6</v>
      </c>
      <c r="E543" s="639">
        <v>50</v>
      </c>
      <c r="F543" s="408"/>
      <c r="G543" s="122">
        <f t="shared" si="21"/>
        <v>0</v>
      </c>
    </row>
    <row r="544" spans="1:7" ht="26.25" thickBot="1">
      <c r="A544" s="93">
        <v>4</v>
      </c>
      <c r="B544" s="834" t="s">
        <v>757</v>
      </c>
      <c r="C544" s="254" t="s">
        <v>774</v>
      </c>
      <c r="D544" s="187" t="s">
        <v>363</v>
      </c>
      <c r="E544" s="27">
        <v>1</v>
      </c>
      <c r="F544" s="408"/>
      <c r="G544" s="102">
        <f t="shared" si="21"/>
        <v>0</v>
      </c>
    </row>
    <row r="545" spans="1:7" ht="16.5" thickBot="1">
      <c r="A545" s="103"/>
      <c r="B545" s="872"/>
      <c r="C545" s="250" t="s">
        <v>175</v>
      </c>
      <c r="D545" s="1006"/>
      <c r="E545" s="1001"/>
      <c r="F545" s="1002"/>
      <c r="G545" s="85">
        <f>SUM(G541:G544)</f>
        <v>0</v>
      </c>
    </row>
    <row r="546" spans="1:7" ht="16.5" thickBot="1">
      <c r="A546" s="256">
        <v>4</v>
      </c>
      <c r="B546" s="912"/>
      <c r="C546" s="257" t="s">
        <v>198</v>
      </c>
      <c r="D546" s="1239"/>
      <c r="E546" s="1001"/>
      <c r="F546" s="1001"/>
      <c r="G546" s="1002"/>
    </row>
    <row r="547" spans="1:7" ht="38.25">
      <c r="A547" s="121">
        <v>1</v>
      </c>
      <c r="B547" s="834" t="s">
        <v>758</v>
      </c>
      <c r="C547" s="22" t="s">
        <v>553</v>
      </c>
      <c r="D547" s="187" t="s">
        <v>363</v>
      </c>
      <c r="E547" s="24">
        <v>1</v>
      </c>
      <c r="F547" s="410"/>
      <c r="G547" s="122">
        <f t="shared" si="21"/>
        <v>0</v>
      </c>
    </row>
    <row r="548" spans="1:7" ht="25.5">
      <c r="A548" s="88">
        <v>2</v>
      </c>
      <c r="B548" s="834" t="s">
        <v>758</v>
      </c>
      <c r="C548" s="22" t="s">
        <v>554</v>
      </c>
      <c r="D548" s="187" t="s">
        <v>363</v>
      </c>
      <c r="E548" s="24">
        <v>10</v>
      </c>
      <c r="F548" s="410"/>
      <c r="G548" s="122">
        <f t="shared" si="21"/>
        <v>0</v>
      </c>
    </row>
    <row r="549" spans="1:7" ht="25.5">
      <c r="A549" s="88">
        <v>3</v>
      </c>
      <c r="B549" s="834" t="s">
        <v>758</v>
      </c>
      <c r="C549" s="22" t="s">
        <v>555</v>
      </c>
      <c r="D549" s="40" t="s">
        <v>6</v>
      </c>
      <c r="E549" s="24">
        <v>200</v>
      </c>
      <c r="F549" s="410"/>
      <c r="G549" s="122">
        <f t="shared" si="21"/>
        <v>0</v>
      </c>
    </row>
    <row r="550" spans="1:7" ht="16.5" customHeight="1">
      <c r="A550" s="88">
        <v>4</v>
      </c>
      <c r="B550" s="834" t="s">
        <v>758</v>
      </c>
      <c r="C550" s="22" t="s">
        <v>556</v>
      </c>
      <c r="D550" s="40" t="s">
        <v>6</v>
      </c>
      <c r="E550" s="24">
        <v>40</v>
      </c>
      <c r="F550" s="410"/>
      <c r="G550" s="122">
        <f t="shared" si="21"/>
        <v>0</v>
      </c>
    </row>
    <row r="551" spans="1:7" ht="25.5">
      <c r="A551" s="88">
        <v>5</v>
      </c>
      <c r="B551" s="834" t="s">
        <v>758</v>
      </c>
      <c r="C551" s="252" t="s">
        <v>557</v>
      </c>
      <c r="D551" s="253" t="s">
        <v>6</v>
      </c>
      <c r="E551" s="26">
        <v>150</v>
      </c>
      <c r="F551" s="408"/>
      <c r="G551" s="122">
        <f t="shared" si="21"/>
        <v>0</v>
      </c>
    </row>
    <row r="552" spans="1:7" ht="26.25" thickBot="1">
      <c r="A552" s="93">
        <v>6</v>
      </c>
      <c r="B552" s="834" t="s">
        <v>758</v>
      </c>
      <c r="C552" s="254" t="s">
        <v>552</v>
      </c>
      <c r="D552" s="187" t="s">
        <v>363</v>
      </c>
      <c r="E552" s="27">
        <v>1</v>
      </c>
      <c r="F552" s="408"/>
      <c r="G552" s="102">
        <f t="shared" si="21"/>
        <v>0</v>
      </c>
    </row>
    <row r="553" spans="1:7" ht="16.5" thickBot="1">
      <c r="A553" s="140"/>
      <c r="B553" s="878"/>
      <c r="C553" s="250" t="s">
        <v>175</v>
      </c>
      <c r="D553" s="1006"/>
      <c r="E553" s="1001"/>
      <c r="F553" s="1002"/>
      <c r="G553" s="85">
        <f>SUM(G547:G552)</f>
        <v>0</v>
      </c>
    </row>
    <row r="554" spans="1:7" ht="16.5" thickBot="1">
      <c r="A554" s="258"/>
      <c r="B554" s="893"/>
      <c r="C554" s="259"/>
      <c r="D554" s="260"/>
      <c r="E554" s="261"/>
      <c r="F554" s="261"/>
      <c r="G554" s="262"/>
    </row>
    <row r="555" spans="1:7" ht="16.5" customHeight="1" thickBot="1">
      <c r="A555" s="140"/>
      <c r="B555" s="1043" t="s">
        <v>290</v>
      </c>
      <c r="C555" s="1044"/>
      <c r="D555" s="1044"/>
      <c r="E555" s="1044"/>
      <c r="F555" s="1044"/>
      <c r="G555" s="968"/>
    </row>
    <row r="556" spans="1:7" ht="16.5" thickBot="1">
      <c r="A556" s="263">
        <v>1</v>
      </c>
      <c r="B556" s="913"/>
      <c r="C556" s="1243" t="s">
        <v>191</v>
      </c>
      <c r="D556" s="1244"/>
      <c r="E556" s="1244"/>
      <c r="F556" s="1245"/>
      <c r="G556" s="85">
        <f>SUM(G525)</f>
        <v>0</v>
      </c>
    </row>
    <row r="557" spans="1:7" ht="16.5" thickBot="1">
      <c r="A557" s="263">
        <v>2</v>
      </c>
      <c r="B557" s="913"/>
      <c r="C557" s="1243" t="s">
        <v>199</v>
      </c>
      <c r="D557" s="1244"/>
      <c r="E557" s="1244"/>
      <c r="F557" s="1245"/>
      <c r="G557" s="85">
        <f>SUM(G539)</f>
        <v>0</v>
      </c>
    </row>
    <row r="558" spans="1:7" ht="16.5" thickBot="1">
      <c r="A558" s="263">
        <v>3</v>
      </c>
      <c r="B558" s="913"/>
      <c r="C558" s="1243" t="s">
        <v>197</v>
      </c>
      <c r="D558" s="1244"/>
      <c r="E558" s="1244"/>
      <c r="F558" s="1245"/>
      <c r="G558" s="85">
        <f>SUM(G545)</f>
        <v>0</v>
      </c>
    </row>
    <row r="559" spans="1:7" ht="16.5" thickBot="1">
      <c r="A559" s="263">
        <v>4</v>
      </c>
      <c r="B559" s="913"/>
      <c r="C559" s="1246" t="s">
        <v>198</v>
      </c>
      <c r="D559" s="1247"/>
      <c r="E559" s="1247"/>
      <c r="F559" s="1248"/>
      <c r="G559" s="85">
        <f>SUM(G553)</f>
        <v>0</v>
      </c>
    </row>
    <row r="560" spans="1:7" ht="18.75" thickBot="1">
      <c r="A560" s="140"/>
      <c r="B560" s="878"/>
      <c r="C560" s="250" t="s">
        <v>175</v>
      </c>
      <c r="D560" s="125"/>
      <c r="E560" s="126"/>
      <c r="F560" s="48"/>
      <c r="G560" s="129">
        <f>SUM(G556:G559)</f>
        <v>0</v>
      </c>
    </row>
    <row r="561" spans="1:7" ht="32.25" customHeight="1" thickBot="1">
      <c r="A561" s="457" t="s">
        <v>38</v>
      </c>
      <c r="B561" s="914"/>
      <c r="C561" s="1249" t="s">
        <v>201</v>
      </c>
      <c r="D561" s="1250"/>
      <c r="E561" s="1250"/>
      <c r="F561" s="1250"/>
      <c r="G561" s="968"/>
    </row>
    <row r="562" spans="1:7" ht="114.75">
      <c r="A562" s="121">
        <v>1</v>
      </c>
      <c r="B562" s="897" t="s">
        <v>469</v>
      </c>
      <c r="C562" s="705" t="s">
        <v>775</v>
      </c>
      <c r="D562" s="42" t="s">
        <v>363</v>
      </c>
      <c r="E562" s="20">
        <v>1</v>
      </c>
      <c r="F562" s="409"/>
      <c r="G562" s="122">
        <f>SUM(E562*F562)</f>
        <v>0</v>
      </c>
    </row>
    <row r="563" spans="1:7" ht="51">
      <c r="A563" s="88">
        <v>2</v>
      </c>
      <c r="B563" s="892" t="s">
        <v>469</v>
      </c>
      <c r="C563" s="264" t="s">
        <v>776</v>
      </c>
      <c r="D563" s="42" t="s">
        <v>363</v>
      </c>
      <c r="E563" s="20">
        <v>2</v>
      </c>
      <c r="F563" s="409"/>
      <c r="G563" s="122">
        <f t="shared" ref="G563:G572" si="22">SUM(E563*F563)</f>
        <v>0</v>
      </c>
    </row>
    <row r="564" spans="1:7" ht="77.25">
      <c r="A564" s="88">
        <v>3</v>
      </c>
      <c r="B564" s="892" t="s">
        <v>469</v>
      </c>
      <c r="C564" s="695" t="s">
        <v>777</v>
      </c>
      <c r="D564" s="42" t="s">
        <v>363</v>
      </c>
      <c r="E564" s="20">
        <v>35</v>
      </c>
      <c r="F564" s="409"/>
      <c r="G564" s="122">
        <f t="shared" si="22"/>
        <v>0</v>
      </c>
    </row>
    <row r="565" spans="1:7" ht="66.75" customHeight="1">
      <c r="A565" s="88">
        <v>4</v>
      </c>
      <c r="B565" s="892" t="s">
        <v>469</v>
      </c>
      <c r="C565" s="695" t="s">
        <v>778</v>
      </c>
      <c r="D565" s="42" t="s">
        <v>363</v>
      </c>
      <c r="E565" s="20">
        <v>3</v>
      </c>
      <c r="F565" s="409"/>
      <c r="G565" s="122">
        <f t="shared" si="22"/>
        <v>0</v>
      </c>
    </row>
    <row r="566" spans="1:7" ht="52.5" customHeight="1">
      <c r="A566" s="88">
        <v>5</v>
      </c>
      <c r="B566" s="892" t="s">
        <v>469</v>
      </c>
      <c r="C566" s="696" t="s">
        <v>470</v>
      </c>
      <c r="D566" s="42" t="s">
        <v>363</v>
      </c>
      <c r="E566" s="20">
        <v>10</v>
      </c>
      <c r="F566" s="409"/>
      <c r="G566" s="122">
        <f t="shared" si="22"/>
        <v>0</v>
      </c>
    </row>
    <row r="567" spans="1:7" ht="39">
      <c r="A567" s="88">
        <v>6</v>
      </c>
      <c r="B567" s="892" t="s">
        <v>469</v>
      </c>
      <c r="C567" s="697" t="s">
        <v>779</v>
      </c>
      <c r="D567" s="42" t="s">
        <v>363</v>
      </c>
      <c r="E567" s="20">
        <v>7</v>
      </c>
      <c r="F567" s="409"/>
      <c r="G567" s="122">
        <f t="shared" si="22"/>
        <v>0</v>
      </c>
    </row>
    <row r="568" spans="1:7" ht="38.25">
      <c r="A568" s="88">
        <v>7</v>
      </c>
      <c r="B568" s="892" t="s">
        <v>469</v>
      </c>
      <c r="C568" s="41" t="s">
        <v>780</v>
      </c>
      <c r="D568" s="42" t="s">
        <v>363</v>
      </c>
      <c r="E568" s="20">
        <v>1</v>
      </c>
      <c r="F568" s="409"/>
      <c r="G568" s="122">
        <f t="shared" si="22"/>
        <v>0</v>
      </c>
    </row>
    <row r="569" spans="1:7" ht="38.25">
      <c r="A569" s="88">
        <v>8</v>
      </c>
      <c r="B569" s="892" t="s">
        <v>469</v>
      </c>
      <c r="C569" s="41" t="s">
        <v>781</v>
      </c>
      <c r="D569" s="42" t="s">
        <v>6</v>
      </c>
      <c r="E569" s="20">
        <v>750</v>
      </c>
      <c r="F569" s="409"/>
      <c r="G569" s="122">
        <f t="shared" si="22"/>
        <v>0</v>
      </c>
    </row>
    <row r="570" spans="1:7" ht="38.25">
      <c r="A570" s="88">
        <v>9</v>
      </c>
      <c r="B570" s="892" t="s">
        <v>469</v>
      </c>
      <c r="C570" s="41" t="s">
        <v>558</v>
      </c>
      <c r="D570" s="42" t="s">
        <v>6</v>
      </c>
      <c r="E570" s="20">
        <v>200</v>
      </c>
      <c r="F570" s="409"/>
      <c r="G570" s="122">
        <f t="shared" si="22"/>
        <v>0</v>
      </c>
    </row>
    <row r="571" spans="1:7" ht="38.25">
      <c r="A571" s="88">
        <v>10</v>
      </c>
      <c r="B571" s="892" t="s">
        <v>469</v>
      </c>
      <c r="C571" s="41" t="s">
        <v>782</v>
      </c>
      <c r="D571" s="42" t="s">
        <v>6</v>
      </c>
      <c r="E571" s="20">
        <v>300</v>
      </c>
      <c r="F571" s="409"/>
      <c r="G571" s="122">
        <f t="shared" si="22"/>
        <v>0</v>
      </c>
    </row>
    <row r="572" spans="1:7" ht="65.25" customHeight="1" thickBot="1">
      <c r="A572" s="93">
        <v>11</v>
      </c>
      <c r="B572" s="892" t="s">
        <v>469</v>
      </c>
      <c r="C572" s="697" t="s">
        <v>783</v>
      </c>
      <c r="D572" s="187" t="s">
        <v>195</v>
      </c>
      <c r="E572" s="528">
        <v>1</v>
      </c>
      <c r="F572" s="409"/>
      <c r="G572" s="102">
        <f t="shared" si="22"/>
        <v>0</v>
      </c>
    </row>
    <row r="573" spans="1:7" ht="16.5" thickBot="1">
      <c r="A573" s="140"/>
      <c r="B573" s="878"/>
      <c r="C573" s="250" t="s">
        <v>175</v>
      </c>
      <c r="D573" s="1006"/>
      <c r="E573" s="1001"/>
      <c r="F573" s="1002"/>
      <c r="G573" s="85">
        <f>SUM(G562:G572)</f>
        <v>0</v>
      </c>
    </row>
    <row r="574" spans="1:7" ht="16.5" thickBot="1">
      <c r="A574" s="1069" t="s">
        <v>200</v>
      </c>
      <c r="B574" s="1070"/>
      <c r="C574" s="1071"/>
      <c r="D574" s="1071"/>
      <c r="E574" s="1071"/>
      <c r="F574" s="1071"/>
      <c r="G574" s="1072"/>
    </row>
    <row r="575" spans="1:7" ht="16.5" thickBot="1">
      <c r="A575" s="665" t="s">
        <v>2</v>
      </c>
      <c r="B575" s="915"/>
      <c r="C575" s="1003" t="s">
        <v>291</v>
      </c>
      <c r="D575" s="1004"/>
      <c r="E575" s="1004"/>
      <c r="F575" s="1005"/>
      <c r="G575" s="85">
        <f>SUM(G504)</f>
        <v>0</v>
      </c>
    </row>
    <row r="576" spans="1:7" ht="21.75" customHeight="1" thickBot="1">
      <c r="A576" s="665" t="s">
        <v>3</v>
      </c>
      <c r="B576" s="915"/>
      <c r="C576" s="1003" t="s">
        <v>292</v>
      </c>
      <c r="D576" s="1004"/>
      <c r="E576" s="1004"/>
      <c r="F576" s="1005"/>
      <c r="G576" s="85">
        <f>SUM(G560)</f>
        <v>0</v>
      </c>
    </row>
    <row r="577" spans="1:7" ht="32.25" customHeight="1" thickBot="1">
      <c r="A577" s="665" t="s">
        <v>38</v>
      </c>
      <c r="B577" s="915"/>
      <c r="C577" s="1003" t="s">
        <v>201</v>
      </c>
      <c r="D577" s="1004"/>
      <c r="E577" s="1004"/>
      <c r="F577" s="1005"/>
      <c r="G577" s="85">
        <f>SUM(G573)</f>
        <v>0</v>
      </c>
    </row>
    <row r="578" spans="1:7" ht="30.75" customHeight="1" thickBot="1">
      <c r="A578" s="140"/>
      <c r="B578" s="1043" t="s">
        <v>202</v>
      </c>
      <c r="C578" s="1259"/>
      <c r="D578" s="125"/>
      <c r="E578" s="126"/>
      <c r="F578" s="48"/>
      <c r="G578" s="129">
        <f>SUM(G575:G577)</f>
        <v>0</v>
      </c>
    </row>
    <row r="579" spans="1:7" ht="16.5" thickBot="1">
      <c r="A579" s="265"/>
      <c r="B579" s="916"/>
      <c r="C579" s="266"/>
      <c r="D579" s="267"/>
      <c r="E579" s="126"/>
      <c r="F579" s="126"/>
      <c r="G579" s="268"/>
    </row>
    <row r="580" spans="1:7" ht="18.75" thickBot="1">
      <c r="A580" s="1007" t="s">
        <v>203</v>
      </c>
      <c r="B580" s="1008"/>
      <c r="C580" s="1009"/>
      <c r="D580" s="1009"/>
      <c r="E580" s="1009"/>
      <c r="F580" s="1009"/>
      <c r="G580" s="1010"/>
    </row>
    <row r="581" spans="1:7" ht="16.5" thickBot="1">
      <c r="A581" s="202">
        <v>1</v>
      </c>
      <c r="B581" s="875"/>
      <c r="C581" s="128" t="s">
        <v>204</v>
      </c>
      <c r="D581" s="1006"/>
      <c r="E581" s="1001"/>
      <c r="F581" s="1001"/>
      <c r="G581" s="1002"/>
    </row>
    <row r="582" spans="1:7" ht="51">
      <c r="A582" s="670">
        <v>1</v>
      </c>
      <c r="B582" s="1241" t="s">
        <v>471</v>
      </c>
      <c r="C582" s="768" t="s">
        <v>559</v>
      </c>
      <c r="D582" s="236"/>
      <c r="E582" s="666"/>
      <c r="F582" s="509"/>
      <c r="G582" s="122"/>
    </row>
    <row r="583" spans="1:7" ht="15">
      <c r="A583" s="669">
        <v>1.1000000000000001</v>
      </c>
      <c r="B583" s="1180"/>
      <c r="C583" s="769" t="s">
        <v>270</v>
      </c>
      <c r="D583" s="511" t="s">
        <v>363</v>
      </c>
      <c r="E583" s="511">
        <v>6</v>
      </c>
      <c r="F583" s="512"/>
      <c r="G583" s="58">
        <f>SUM(E583*F583)</f>
        <v>0</v>
      </c>
    </row>
    <row r="584" spans="1:7" ht="15">
      <c r="A584" s="669">
        <v>1.2</v>
      </c>
      <c r="B584" s="1180"/>
      <c r="C584" s="769" t="s">
        <v>205</v>
      </c>
      <c r="D584" s="511" t="s">
        <v>363</v>
      </c>
      <c r="E584" s="511">
        <v>1</v>
      </c>
      <c r="F584" s="512"/>
      <c r="G584" s="58">
        <f t="shared" ref="G584:G616" si="23">SUM(E584*F584)</f>
        <v>0</v>
      </c>
    </row>
    <row r="585" spans="1:7" ht="19.5" customHeight="1">
      <c r="A585" s="669">
        <v>1.3</v>
      </c>
      <c r="B585" s="1180"/>
      <c r="C585" s="769" t="s">
        <v>206</v>
      </c>
      <c r="D585" s="511" t="s">
        <v>363</v>
      </c>
      <c r="E585" s="511">
        <v>2</v>
      </c>
      <c r="F585" s="512"/>
      <c r="G585" s="58">
        <f t="shared" si="23"/>
        <v>0</v>
      </c>
    </row>
    <row r="586" spans="1:7" ht="15">
      <c r="A586" s="669">
        <v>1.4</v>
      </c>
      <c r="B586" s="1180"/>
      <c r="C586" s="769" t="s">
        <v>207</v>
      </c>
      <c r="D586" s="511" t="s">
        <v>363</v>
      </c>
      <c r="E586" s="511">
        <v>3</v>
      </c>
      <c r="F586" s="512"/>
      <c r="G586" s="58">
        <f t="shared" si="23"/>
        <v>0</v>
      </c>
    </row>
    <row r="587" spans="1:7" ht="15">
      <c r="A587" s="669">
        <v>1.5</v>
      </c>
      <c r="B587" s="1180"/>
      <c r="C587" s="769" t="s">
        <v>208</v>
      </c>
      <c r="D587" s="511" t="s">
        <v>363</v>
      </c>
      <c r="E587" s="511">
        <v>10</v>
      </c>
      <c r="F587" s="512"/>
      <c r="G587" s="58">
        <f t="shared" si="23"/>
        <v>0</v>
      </c>
    </row>
    <row r="588" spans="1:7" ht="15">
      <c r="A588" s="669">
        <v>1.6</v>
      </c>
      <c r="B588" s="1180"/>
      <c r="C588" s="769" t="s">
        <v>209</v>
      </c>
      <c r="D588" s="511" t="s">
        <v>363</v>
      </c>
      <c r="E588" s="511">
        <v>5</v>
      </c>
      <c r="F588" s="512"/>
      <c r="G588" s="58">
        <f t="shared" si="23"/>
        <v>0</v>
      </c>
    </row>
    <row r="589" spans="1:7" ht="15">
      <c r="A589" s="669">
        <v>1.7</v>
      </c>
      <c r="B589" s="1180"/>
      <c r="C589" s="769" t="s">
        <v>210</v>
      </c>
      <c r="D589" s="511" t="s">
        <v>363</v>
      </c>
      <c r="E589" s="511">
        <v>9</v>
      </c>
      <c r="F589" s="512"/>
      <c r="G589" s="58">
        <f t="shared" si="23"/>
        <v>0</v>
      </c>
    </row>
    <row r="590" spans="1:7" ht="15">
      <c r="A590" s="669">
        <v>1.8</v>
      </c>
      <c r="B590" s="1242"/>
      <c r="C590" s="769" t="s">
        <v>211</v>
      </c>
      <c r="D590" s="511" t="s">
        <v>363</v>
      </c>
      <c r="E590" s="511">
        <v>9</v>
      </c>
      <c r="F590" s="512"/>
      <c r="G590" s="58">
        <f t="shared" si="23"/>
        <v>0</v>
      </c>
    </row>
    <row r="591" spans="1:7" ht="15">
      <c r="A591" s="88">
        <v>2</v>
      </c>
      <c r="B591" s="917" t="s">
        <v>471</v>
      </c>
      <c r="C591" s="513" t="s">
        <v>212</v>
      </c>
      <c r="D591" s="511" t="s">
        <v>363</v>
      </c>
      <c r="E591" s="602">
        <v>45</v>
      </c>
      <c r="F591" s="404"/>
      <c r="G591" s="58">
        <f t="shared" si="23"/>
        <v>0</v>
      </c>
    </row>
    <row r="592" spans="1:7" ht="50.25" customHeight="1">
      <c r="A592" s="1045">
        <v>3</v>
      </c>
      <c r="B592" s="903" t="s">
        <v>759</v>
      </c>
      <c r="C592" s="513" t="s">
        <v>560</v>
      </c>
      <c r="D592" s="216"/>
      <c r="E592" s="602"/>
      <c r="F592" s="404"/>
      <c r="G592" s="58">
        <f t="shared" si="23"/>
        <v>0</v>
      </c>
    </row>
    <row r="593" spans="1:7" ht="15">
      <c r="A593" s="1049"/>
      <c r="B593" s="918"/>
      <c r="C593" s="513" t="s">
        <v>213</v>
      </c>
      <c r="D593" s="514" t="s">
        <v>363</v>
      </c>
      <c r="E593" s="602">
        <v>45</v>
      </c>
      <c r="F593" s="405"/>
      <c r="G593" s="58">
        <f t="shared" si="23"/>
        <v>0</v>
      </c>
    </row>
    <row r="594" spans="1:7" ht="53.25" customHeight="1">
      <c r="A594" s="88">
        <v>4</v>
      </c>
      <c r="B594" s="903" t="s">
        <v>759</v>
      </c>
      <c r="C594" s="513" t="s">
        <v>561</v>
      </c>
      <c r="D594" s="514" t="s">
        <v>363</v>
      </c>
      <c r="E594" s="602">
        <v>45</v>
      </c>
      <c r="F594" s="111"/>
      <c r="G594" s="58">
        <f t="shared" si="23"/>
        <v>0</v>
      </c>
    </row>
    <row r="595" spans="1:7" ht="39" thickBot="1">
      <c r="A595" s="93">
        <v>5</v>
      </c>
      <c r="B595" s="897" t="s">
        <v>471</v>
      </c>
      <c r="C595" s="770" t="s">
        <v>562</v>
      </c>
      <c r="D595" s="510" t="s">
        <v>363</v>
      </c>
      <c r="E595" s="620">
        <v>45</v>
      </c>
      <c r="F595" s="101"/>
      <c r="G595" s="117">
        <f t="shared" si="23"/>
        <v>0</v>
      </c>
    </row>
    <row r="596" spans="1:7" ht="18.75" customHeight="1" thickBot="1">
      <c r="A596" s="103"/>
      <c r="B596" s="872"/>
      <c r="C596" s="250" t="s">
        <v>175</v>
      </c>
      <c r="D596" s="1027"/>
      <c r="E596" s="1001"/>
      <c r="F596" s="1002"/>
      <c r="G596" s="85">
        <f>SUM(G583:G595)</f>
        <v>0</v>
      </c>
    </row>
    <row r="597" spans="1:7" ht="16.5" thickBot="1">
      <c r="A597" s="202">
        <v>2</v>
      </c>
      <c r="B597" s="875"/>
      <c r="C597" s="771" t="s">
        <v>214</v>
      </c>
      <c r="D597" s="1021"/>
      <c r="E597" s="1001"/>
      <c r="F597" s="1001"/>
      <c r="G597" s="1002"/>
    </row>
    <row r="598" spans="1:7" ht="32.25" customHeight="1">
      <c r="A598" s="1047">
        <v>1</v>
      </c>
      <c r="B598" s="1167" t="s">
        <v>472</v>
      </c>
      <c r="C598" s="772" t="s">
        <v>215</v>
      </c>
      <c r="D598" s="247"/>
      <c r="E598" s="667"/>
      <c r="F598" s="392"/>
      <c r="G598" s="122">
        <f t="shared" si="23"/>
        <v>0</v>
      </c>
    </row>
    <row r="599" spans="1:7" ht="33" customHeight="1">
      <c r="A599" s="1048"/>
      <c r="B599" s="1168"/>
      <c r="C599" s="773" t="s">
        <v>563</v>
      </c>
      <c r="D599" s="23" t="s">
        <v>6</v>
      </c>
      <c r="E599" s="642">
        <v>900</v>
      </c>
      <c r="F599" s="111"/>
      <c r="G599" s="58">
        <f t="shared" si="23"/>
        <v>0</v>
      </c>
    </row>
    <row r="600" spans="1:7" ht="38.25">
      <c r="A600" s="88">
        <v>2</v>
      </c>
      <c r="B600" s="892" t="s">
        <v>472</v>
      </c>
      <c r="C600" s="774" t="s">
        <v>564</v>
      </c>
      <c r="D600" s="23" t="s">
        <v>365</v>
      </c>
      <c r="E600" s="668">
        <v>44</v>
      </c>
      <c r="F600" s="515"/>
      <c r="G600" s="58">
        <f t="shared" si="23"/>
        <v>0</v>
      </c>
    </row>
    <row r="601" spans="1:7" ht="51.75" customHeight="1">
      <c r="A601" s="88">
        <v>3</v>
      </c>
      <c r="B601" s="892" t="s">
        <v>472</v>
      </c>
      <c r="C601" s="775" t="s">
        <v>565</v>
      </c>
      <c r="D601" s="187" t="s">
        <v>363</v>
      </c>
      <c r="E601" s="668">
        <v>88</v>
      </c>
      <c r="F601" s="515"/>
      <c r="G601" s="58">
        <f t="shared" si="23"/>
        <v>0</v>
      </c>
    </row>
    <row r="602" spans="1:7" ht="34.5" customHeight="1">
      <c r="A602" s="88">
        <v>4</v>
      </c>
      <c r="B602" s="892" t="s">
        <v>472</v>
      </c>
      <c r="C602" s="774" t="s">
        <v>566</v>
      </c>
      <c r="D602" s="23" t="s">
        <v>363</v>
      </c>
      <c r="E602" s="668">
        <v>88</v>
      </c>
      <c r="F602" s="515"/>
      <c r="G602" s="58">
        <f t="shared" si="23"/>
        <v>0</v>
      </c>
    </row>
    <row r="603" spans="1:7" ht="25.5">
      <c r="A603" s="88">
        <v>5</v>
      </c>
      <c r="B603" s="892" t="s">
        <v>472</v>
      </c>
      <c r="C603" s="769" t="s">
        <v>567</v>
      </c>
      <c r="D603" s="23" t="s">
        <v>363</v>
      </c>
      <c r="E603" s="668">
        <v>88</v>
      </c>
      <c r="F603" s="515"/>
      <c r="G603" s="58">
        <f t="shared" si="23"/>
        <v>0</v>
      </c>
    </row>
    <row r="604" spans="1:7" ht="25.5">
      <c r="A604" s="88">
        <v>6</v>
      </c>
      <c r="B604" s="892" t="s">
        <v>472</v>
      </c>
      <c r="C604" s="769" t="s">
        <v>649</v>
      </c>
      <c r="D604" s="23" t="s">
        <v>363</v>
      </c>
      <c r="E604" s="668">
        <v>176</v>
      </c>
      <c r="F604" s="515"/>
      <c r="G604" s="58">
        <f t="shared" si="23"/>
        <v>0</v>
      </c>
    </row>
    <row r="605" spans="1:7" ht="15">
      <c r="A605" s="88">
        <v>7</v>
      </c>
      <c r="B605" s="892" t="s">
        <v>472</v>
      </c>
      <c r="C605" s="769" t="s">
        <v>568</v>
      </c>
      <c r="D605" s="23" t="s">
        <v>363</v>
      </c>
      <c r="E605" s="668">
        <v>44</v>
      </c>
      <c r="F605" s="515"/>
      <c r="G605" s="58">
        <f t="shared" si="23"/>
        <v>0</v>
      </c>
    </row>
    <row r="606" spans="1:7" ht="38.25">
      <c r="A606" s="1045">
        <v>8</v>
      </c>
      <c r="B606" s="1150" t="s">
        <v>472</v>
      </c>
      <c r="C606" s="776" t="s">
        <v>569</v>
      </c>
      <c r="D606" s="23"/>
      <c r="E606" s="642"/>
      <c r="F606" s="111"/>
      <c r="G606" s="58">
        <f t="shared" si="23"/>
        <v>0</v>
      </c>
    </row>
    <row r="607" spans="1:7" thickBot="1">
      <c r="A607" s="1046"/>
      <c r="B607" s="1151"/>
      <c r="C607" s="777" t="s">
        <v>650</v>
      </c>
      <c r="D607" s="187" t="s">
        <v>6</v>
      </c>
      <c r="E607" s="641">
        <v>900</v>
      </c>
      <c r="F607" s="116"/>
      <c r="G607" s="117">
        <f t="shared" si="23"/>
        <v>0</v>
      </c>
    </row>
    <row r="608" spans="1:7" ht="16.5" thickBot="1">
      <c r="A608" s="118"/>
      <c r="B608" s="919"/>
      <c r="C608" s="250" t="s">
        <v>175</v>
      </c>
      <c r="D608" s="1000"/>
      <c r="E608" s="1001"/>
      <c r="F608" s="1002"/>
      <c r="G608" s="85">
        <f>SUM(G599:G607)</f>
        <v>0</v>
      </c>
    </row>
    <row r="609" spans="1:7" ht="16.5" thickBot="1">
      <c r="A609" s="202">
        <v>3</v>
      </c>
      <c r="B609" s="875"/>
      <c r="C609" s="128" t="s">
        <v>216</v>
      </c>
      <c r="D609" s="1021"/>
      <c r="E609" s="1001"/>
      <c r="F609" s="1001"/>
      <c r="G609" s="1002"/>
    </row>
    <row r="610" spans="1:7" ht="76.5">
      <c r="A610" s="1047">
        <v>1</v>
      </c>
      <c r="B610" s="897"/>
      <c r="C610" s="778" t="s">
        <v>570</v>
      </c>
      <c r="D610" s="107"/>
      <c r="E610" s="631"/>
      <c r="F610" s="151"/>
      <c r="G610" s="122">
        <f t="shared" si="23"/>
        <v>0</v>
      </c>
    </row>
    <row r="611" spans="1:7" ht="15">
      <c r="A611" s="1046"/>
      <c r="B611" s="897" t="s">
        <v>473</v>
      </c>
      <c r="C611" s="769" t="s">
        <v>651</v>
      </c>
      <c r="D611" s="23" t="s">
        <v>6</v>
      </c>
      <c r="E611" s="642">
        <v>0</v>
      </c>
      <c r="F611" s="111"/>
      <c r="G611" s="58">
        <f t="shared" si="23"/>
        <v>0</v>
      </c>
    </row>
    <row r="612" spans="1:7" ht="15">
      <c r="A612" s="1046"/>
      <c r="B612" s="897"/>
      <c r="C612" s="769" t="s">
        <v>652</v>
      </c>
      <c r="D612" s="23" t="s">
        <v>6</v>
      </c>
      <c r="E612" s="642">
        <v>40</v>
      </c>
      <c r="F612" s="111"/>
      <c r="G612" s="58">
        <f t="shared" si="23"/>
        <v>0</v>
      </c>
    </row>
    <row r="613" spans="1:7" ht="15">
      <c r="A613" s="1046"/>
      <c r="B613" s="897"/>
      <c r="C613" s="769" t="s">
        <v>653</v>
      </c>
      <c r="D613" s="23" t="s">
        <v>6</v>
      </c>
      <c r="E613" s="642">
        <v>40</v>
      </c>
      <c r="F613" s="111"/>
      <c r="G613" s="58">
        <f t="shared" si="23"/>
        <v>0</v>
      </c>
    </row>
    <row r="614" spans="1:7" ht="15">
      <c r="A614" s="1046"/>
      <c r="B614" s="897"/>
      <c r="C614" s="769" t="s">
        <v>654</v>
      </c>
      <c r="D614" s="23" t="s">
        <v>6</v>
      </c>
      <c r="E614" s="642">
        <v>42</v>
      </c>
      <c r="F614" s="111"/>
      <c r="G614" s="58">
        <f t="shared" si="23"/>
        <v>0</v>
      </c>
    </row>
    <row r="615" spans="1:7" ht="15">
      <c r="A615" s="1046"/>
      <c r="B615" s="897"/>
      <c r="C615" s="769" t="s">
        <v>655</v>
      </c>
      <c r="D615" s="23" t="s">
        <v>6</v>
      </c>
      <c r="E615" s="642">
        <v>10</v>
      </c>
      <c r="F615" s="111"/>
      <c r="G615" s="58">
        <f t="shared" si="23"/>
        <v>0</v>
      </c>
    </row>
    <row r="616" spans="1:7" ht="15">
      <c r="A616" s="1048"/>
      <c r="B616" s="897"/>
      <c r="C616" s="769" t="s">
        <v>656</v>
      </c>
      <c r="D616" s="23" t="s">
        <v>6</v>
      </c>
      <c r="E616" s="642">
        <v>25</v>
      </c>
      <c r="F616" s="111"/>
      <c r="G616" s="58">
        <f t="shared" si="23"/>
        <v>0</v>
      </c>
    </row>
    <row r="617" spans="1:7" ht="25.5">
      <c r="A617" s="88">
        <v>2</v>
      </c>
      <c r="B617" s="902" t="s">
        <v>473</v>
      </c>
      <c r="C617" s="513" t="s">
        <v>295</v>
      </c>
      <c r="D617" s="176"/>
      <c r="E617" s="642"/>
      <c r="F617" s="111"/>
      <c r="G617" s="58"/>
    </row>
    <row r="618" spans="1:7" ht="89.25">
      <c r="A618" s="88">
        <v>3</v>
      </c>
      <c r="B618" s="902" t="s">
        <v>473</v>
      </c>
      <c r="C618" s="779" t="s">
        <v>571</v>
      </c>
      <c r="D618" s="23" t="s">
        <v>363</v>
      </c>
      <c r="E618" s="602">
        <v>2</v>
      </c>
      <c r="F618" s="111"/>
      <c r="G618" s="58">
        <f>SUM(E618*F618)</f>
        <v>0</v>
      </c>
    </row>
    <row r="619" spans="1:7" ht="38.25">
      <c r="A619" s="1045">
        <v>4</v>
      </c>
      <c r="B619" s="1164" t="s">
        <v>473</v>
      </c>
      <c r="C619" s="779" t="s">
        <v>296</v>
      </c>
      <c r="D619" s="23"/>
      <c r="E619" s="602"/>
      <c r="F619" s="111"/>
      <c r="G619" s="58">
        <f t="shared" ref="G619:G631" si="24">SUM(E619*F619)</f>
        <v>0</v>
      </c>
    </row>
    <row r="620" spans="1:7" ht="15">
      <c r="A620" s="1049"/>
      <c r="B620" s="1165"/>
      <c r="C620" s="779" t="s">
        <v>572</v>
      </c>
      <c r="D620" s="23" t="s">
        <v>363</v>
      </c>
      <c r="E620" s="602">
        <v>4</v>
      </c>
      <c r="F620" s="111"/>
      <c r="G620" s="58">
        <f t="shared" si="24"/>
        <v>0</v>
      </c>
    </row>
    <row r="621" spans="1:7" ht="25.5">
      <c r="A621" s="88">
        <v>5</v>
      </c>
      <c r="B621" s="902" t="s">
        <v>473</v>
      </c>
      <c r="C621" s="769" t="s">
        <v>573</v>
      </c>
      <c r="D621" s="23" t="s">
        <v>363</v>
      </c>
      <c r="E621" s="602">
        <v>4</v>
      </c>
      <c r="F621" s="111"/>
      <c r="G621" s="58">
        <f t="shared" si="24"/>
        <v>0</v>
      </c>
    </row>
    <row r="622" spans="1:7" ht="25.5">
      <c r="A622" s="1045">
        <v>6</v>
      </c>
      <c r="B622" s="1164" t="s">
        <v>474</v>
      </c>
      <c r="C622" s="769" t="s">
        <v>574</v>
      </c>
      <c r="D622" s="23"/>
      <c r="E622" s="602"/>
      <c r="F622" s="111"/>
      <c r="G622" s="58">
        <f t="shared" si="24"/>
        <v>0</v>
      </c>
    </row>
    <row r="623" spans="1:7" ht="15">
      <c r="A623" s="1046"/>
      <c r="B623" s="1240"/>
      <c r="C623" s="780" t="s">
        <v>40</v>
      </c>
      <c r="D623" s="23" t="s">
        <v>363</v>
      </c>
      <c r="E623" s="602">
        <v>1</v>
      </c>
      <c r="F623" s="111"/>
      <c r="G623" s="58">
        <f t="shared" si="24"/>
        <v>0</v>
      </c>
    </row>
    <row r="624" spans="1:7" ht="15">
      <c r="A624" s="1046"/>
      <c r="B624" s="1240"/>
      <c r="C624" s="780" t="s">
        <v>41</v>
      </c>
      <c r="D624" s="23" t="s">
        <v>363</v>
      </c>
      <c r="E624" s="602">
        <v>5</v>
      </c>
      <c r="F624" s="111"/>
      <c r="G624" s="58">
        <f t="shared" si="24"/>
        <v>0</v>
      </c>
    </row>
    <row r="625" spans="1:7" ht="15">
      <c r="A625" s="1048"/>
      <c r="B625" s="1165"/>
      <c r="C625" s="780" t="s">
        <v>42</v>
      </c>
      <c r="D625" s="23" t="s">
        <v>363</v>
      </c>
      <c r="E625" s="602">
        <v>5</v>
      </c>
      <c r="F625" s="111"/>
      <c r="G625" s="58">
        <f t="shared" si="24"/>
        <v>0</v>
      </c>
    </row>
    <row r="626" spans="1:7" ht="43.5" customHeight="1">
      <c r="A626" s="1045">
        <v>7</v>
      </c>
      <c r="B626" s="1164" t="s">
        <v>474</v>
      </c>
      <c r="C626" s="769" t="s">
        <v>575</v>
      </c>
      <c r="D626" s="23"/>
      <c r="E626" s="602"/>
      <c r="F626" s="111"/>
      <c r="G626" s="58">
        <f t="shared" si="24"/>
        <v>0</v>
      </c>
    </row>
    <row r="627" spans="1:7" ht="15">
      <c r="A627" s="1046"/>
      <c r="B627" s="1240"/>
      <c r="C627" s="780" t="s">
        <v>43</v>
      </c>
      <c r="D627" s="23" t="s">
        <v>363</v>
      </c>
      <c r="E627" s="602">
        <v>1</v>
      </c>
      <c r="F627" s="111"/>
      <c r="G627" s="58">
        <f t="shared" si="24"/>
        <v>0</v>
      </c>
    </row>
    <row r="628" spans="1:7" ht="15">
      <c r="A628" s="1048"/>
      <c r="B628" s="1165"/>
      <c r="C628" s="780" t="s">
        <v>40</v>
      </c>
      <c r="D628" s="23" t="s">
        <v>363</v>
      </c>
      <c r="E628" s="602">
        <v>5</v>
      </c>
      <c r="F628" s="111"/>
      <c r="G628" s="58">
        <f t="shared" si="24"/>
        <v>0</v>
      </c>
    </row>
    <row r="629" spans="1:7" ht="38.25">
      <c r="A629" s="1045">
        <v>8</v>
      </c>
      <c r="B629" s="1164" t="s">
        <v>474</v>
      </c>
      <c r="C629" s="769" t="s">
        <v>576</v>
      </c>
      <c r="D629" s="216"/>
      <c r="E629" s="602"/>
      <c r="F629" s="111"/>
      <c r="G629" s="58">
        <f t="shared" si="24"/>
        <v>0</v>
      </c>
    </row>
    <row r="630" spans="1:7" ht="15">
      <c r="A630" s="1046"/>
      <c r="B630" s="1240"/>
      <c r="C630" s="780" t="s">
        <v>43</v>
      </c>
      <c r="D630" s="23" t="s">
        <v>363</v>
      </c>
      <c r="E630" s="602">
        <v>1</v>
      </c>
      <c r="F630" s="111"/>
      <c r="G630" s="58">
        <f t="shared" si="24"/>
        <v>0</v>
      </c>
    </row>
    <row r="631" spans="1:7" thickBot="1">
      <c r="A631" s="1046"/>
      <c r="B631" s="1240"/>
      <c r="C631" s="781" t="s">
        <v>40</v>
      </c>
      <c r="D631" s="23" t="s">
        <v>363</v>
      </c>
      <c r="E631" s="619">
        <v>5</v>
      </c>
      <c r="F631" s="116"/>
      <c r="G631" s="117">
        <f t="shared" si="24"/>
        <v>0</v>
      </c>
    </row>
    <row r="632" spans="1:7" ht="16.5" thickBot="1">
      <c r="A632" s="103"/>
      <c r="B632" s="920"/>
      <c r="C632" s="250" t="s">
        <v>175</v>
      </c>
      <c r="D632" s="1027"/>
      <c r="E632" s="1001"/>
      <c r="F632" s="1002"/>
      <c r="G632" s="85">
        <f>SUM(G610:G631)</f>
        <v>0</v>
      </c>
    </row>
    <row r="633" spans="1:7" ht="16.5" thickBot="1">
      <c r="A633" s="202">
        <v>4</v>
      </c>
      <c r="B633" s="875"/>
      <c r="C633" s="771" t="s">
        <v>217</v>
      </c>
      <c r="D633" s="1021"/>
      <c r="E633" s="1001"/>
      <c r="F633" s="1001"/>
      <c r="G633" s="1002"/>
    </row>
    <row r="634" spans="1:7" ht="51">
      <c r="A634" s="1047">
        <v>1</v>
      </c>
      <c r="B634" s="870"/>
      <c r="C634" s="782" t="s">
        <v>577</v>
      </c>
      <c r="D634" s="247"/>
      <c r="E634" s="621"/>
      <c r="F634" s="174"/>
      <c r="G634" s="175"/>
    </row>
    <row r="635" spans="1:7" ht="15">
      <c r="A635" s="1046"/>
      <c r="B635" s="870" t="s">
        <v>472</v>
      </c>
      <c r="C635" s="513" t="s">
        <v>218</v>
      </c>
      <c r="D635" s="23" t="s">
        <v>365</v>
      </c>
      <c r="E635" s="668">
        <v>2</v>
      </c>
      <c r="F635" s="516"/>
      <c r="G635" s="178">
        <f>SUM(E635*F635)</f>
        <v>0</v>
      </c>
    </row>
    <row r="636" spans="1:7" ht="15">
      <c r="A636" s="1046"/>
      <c r="B636" s="870"/>
      <c r="C636" s="513" t="s">
        <v>219</v>
      </c>
      <c r="D636" s="23" t="s">
        <v>365</v>
      </c>
      <c r="E636" s="668">
        <v>3</v>
      </c>
      <c r="F636" s="516"/>
      <c r="G636" s="178">
        <f t="shared" ref="G636:G671" si="25">SUM(E636*F636)</f>
        <v>0</v>
      </c>
    </row>
    <row r="637" spans="1:7" ht="15">
      <c r="A637" s="1046"/>
      <c r="B637" s="870"/>
      <c r="C637" s="513" t="s">
        <v>220</v>
      </c>
      <c r="D637" s="23" t="s">
        <v>365</v>
      </c>
      <c r="E637" s="668">
        <v>1</v>
      </c>
      <c r="F637" s="516"/>
      <c r="G637" s="178">
        <f t="shared" si="25"/>
        <v>0</v>
      </c>
    </row>
    <row r="638" spans="1:7" ht="51">
      <c r="A638" s="1045">
        <v>2</v>
      </c>
      <c r="B638" s="1164" t="s">
        <v>472</v>
      </c>
      <c r="C638" s="513" t="s">
        <v>578</v>
      </c>
      <c r="D638" s="176"/>
      <c r="E638" s="623"/>
      <c r="F638" s="177"/>
      <c r="G638" s="178">
        <f>SUM(E638*F638)</f>
        <v>0</v>
      </c>
    </row>
    <row r="639" spans="1:7" ht="26.25" thickBot="1">
      <c r="A639" s="1046"/>
      <c r="B639" s="1264"/>
      <c r="C639" s="783" t="s">
        <v>221</v>
      </c>
      <c r="D639" s="187" t="s">
        <v>363</v>
      </c>
      <c r="E639" s="27">
        <v>6</v>
      </c>
      <c r="F639" s="116"/>
      <c r="G639" s="117">
        <f>SUM(E639*F639)</f>
        <v>0</v>
      </c>
    </row>
    <row r="640" spans="1:7" ht="16.5" thickBot="1">
      <c r="A640" s="103"/>
      <c r="B640" s="872"/>
      <c r="C640" s="250" t="s">
        <v>175</v>
      </c>
      <c r="D640" s="1000"/>
      <c r="E640" s="1001"/>
      <c r="F640" s="1002"/>
      <c r="G640" s="85">
        <f>SUM(G635:G639)</f>
        <v>0</v>
      </c>
    </row>
    <row r="641" spans="1:7" ht="16.5" thickBot="1">
      <c r="A641" s="202">
        <v>5</v>
      </c>
      <c r="B641" s="875"/>
      <c r="C641" s="784" t="s">
        <v>222</v>
      </c>
      <c r="D641" s="1021"/>
      <c r="E641" s="1001"/>
      <c r="F641" s="1001"/>
      <c r="G641" s="1002"/>
    </row>
    <row r="642" spans="1:7" ht="29.25" customHeight="1">
      <c r="A642" s="1047">
        <v>1</v>
      </c>
      <c r="B642" s="1253">
        <v>6</v>
      </c>
      <c r="C642" s="785" t="s">
        <v>640</v>
      </c>
      <c r="D642" s="517"/>
      <c r="E642" s="671"/>
      <c r="F642" s="519"/>
      <c r="G642" s="520">
        <f>SUM(E642*F642)</f>
        <v>0</v>
      </c>
    </row>
    <row r="643" spans="1:7" ht="44.25" customHeight="1">
      <c r="A643" s="1048"/>
      <c r="B643" s="1143"/>
      <c r="C643" s="513" t="s">
        <v>637</v>
      </c>
      <c r="D643" s="23" t="s">
        <v>363</v>
      </c>
      <c r="E643" s="24">
        <v>2</v>
      </c>
      <c r="F643" s="111"/>
      <c r="G643" s="58">
        <f>SUM(E643*F643)</f>
        <v>0</v>
      </c>
    </row>
    <row r="644" spans="1:7" ht="63.75">
      <c r="A644" s="1045">
        <v>2</v>
      </c>
      <c r="B644" s="1141">
        <v>6</v>
      </c>
      <c r="C644" s="513" t="s">
        <v>579</v>
      </c>
      <c r="D644" s="23"/>
      <c r="E644" s="27"/>
      <c r="F644" s="116"/>
      <c r="G644" s="117">
        <f t="shared" si="25"/>
        <v>0</v>
      </c>
    </row>
    <row r="645" spans="1:7" ht="25.5">
      <c r="A645" s="1048"/>
      <c r="B645" s="1143"/>
      <c r="C645" s="513" t="s">
        <v>586</v>
      </c>
      <c r="D645" s="107" t="s">
        <v>363</v>
      </c>
      <c r="E645" s="24">
        <v>1</v>
      </c>
      <c r="F645" s="111"/>
      <c r="G645" s="58">
        <f t="shared" si="25"/>
        <v>0</v>
      </c>
    </row>
    <row r="646" spans="1:7" ht="77.25" customHeight="1">
      <c r="A646" s="1045">
        <v>3</v>
      </c>
      <c r="B646" s="1141">
        <v>6</v>
      </c>
      <c r="C646" s="513" t="s">
        <v>580</v>
      </c>
      <c r="D646" s="23"/>
      <c r="E646" s="27"/>
      <c r="F646" s="116"/>
      <c r="G646" s="117">
        <f t="shared" si="25"/>
        <v>0</v>
      </c>
    </row>
    <row r="647" spans="1:7" ht="25.5">
      <c r="A647" s="1048"/>
      <c r="B647" s="1143"/>
      <c r="C647" s="513" t="s">
        <v>297</v>
      </c>
      <c r="D647" s="107" t="s">
        <v>363</v>
      </c>
      <c r="E647" s="24">
        <v>1</v>
      </c>
      <c r="F647" s="111"/>
      <c r="G647" s="58">
        <f t="shared" si="25"/>
        <v>0</v>
      </c>
    </row>
    <row r="648" spans="1:7" ht="51">
      <c r="A648" s="88">
        <v>4</v>
      </c>
      <c r="B648" s="901">
        <v>6</v>
      </c>
      <c r="C648" s="513" t="s">
        <v>632</v>
      </c>
      <c r="D648" s="23" t="s">
        <v>363</v>
      </c>
      <c r="E648" s="24">
        <v>1</v>
      </c>
      <c r="F648" s="111"/>
      <c r="G648" s="58">
        <f t="shared" si="25"/>
        <v>0</v>
      </c>
    </row>
    <row r="649" spans="1:7" ht="38.25">
      <c r="A649" s="1045">
        <v>5</v>
      </c>
      <c r="B649" s="901">
        <v>6</v>
      </c>
      <c r="C649" s="513" t="s">
        <v>581</v>
      </c>
      <c r="D649" s="23"/>
      <c r="E649" s="24"/>
      <c r="F649" s="111"/>
      <c r="G649" s="58">
        <f t="shared" si="25"/>
        <v>0</v>
      </c>
    </row>
    <row r="650" spans="1:7" ht="15">
      <c r="A650" s="1048"/>
      <c r="B650" s="900"/>
      <c r="C650" s="513" t="s">
        <v>44</v>
      </c>
      <c r="D650" s="23" t="s">
        <v>363</v>
      </c>
      <c r="E650" s="24">
        <v>1</v>
      </c>
      <c r="F650" s="111"/>
      <c r="G650" s="58">
        <f t="shared" si="25"/>
        <v>0</v>
      </c>
    </row>
    <row r="651" spans="1:7" ht="25.5">
      <c r="A651" s="88">
        <v>6</v>
      </c>
      <c r="B651" s="900">
        <v>6</v>
      </c>
      <c r="C651" s="513" t="s">
        <v>582</v>
      </c>
      <c r="D651" s="23" t="s">
        <v>363</v>
      </c>
      <c r="E651" s="602">
        <v>3</v>
      </c>
      <c r="F651" s="111"/>
      <c r="G651" s="58">
        <f t="shared" si="25"/>
        <v>0</v>
      </c>
    </row>
    <row r="652" spans="1:7" ht="38.25">
      <c r="A652" s="88">
        <v>7</v>
      </c>
      <c r="B652" s="897">
        <v>6</v>
      </c>
      <c r="C652" s="513" t="s">
        <v>583</v>
      </c>
      <c r="D652" s="23" t="s">
        <v>363</v>
      </c>
      <c r="E652" s="602">
        <v>2</v>
      </c>
      <c r="F652" s="111"/>
      <c r="G652" s="58">
        <f t="shared" si="25"/>
        <v>0</v>
      </c>
    </row>
    <row r="653" spans="1:7" ht="38.25">
      <c r="A653" s="1045">
        <v>8</v>
      </c>
      <c r="B653" s="1141">
        <v>6</v>
      </c>
      <c r="C653" s="513" t="s">
        <v>584</v>
      </c>
      <c r="D653" s="176"/>
      <c r="E653" s="602"/>
      <c r="F653" s="111"/>
      <c r="G653" s="58">
        <f t="shared" si="25"/>
        <v>0</v>
      </c>
    </row>
    <row r="654" spans="1:7" ht="15">
      <c r="A654" s="1048"/>
      <c r="B654" s="1143"/>
      <c r="C654" s="513" t="s">
        <v>45</v>
      </c>
      <c r="D654" s="23" t="s">
        <v>363</v>
      </c>
      <c r="E654" s="602">
        <v>2</v>
      </c>
      <c r="F654" s="111"/>
      <c r="G654" s="58">
        <f t="shared" si="25"/>
        <v>0</v>
      </c>
    </row>
    <row r="655" spans="1:7" ht="38.25">
      <c r="A655" s="1045">
        <v>9</v>
      </c>
      <c r="B655" s="1141">
        <v>6</v>
      </c>
      <c r="C655" s="513" t="s">
        <v>585</v>
      </c>
      <c r="D655" s="176"/>
      <c r="E655" s="602"/>
      <c r="F655" s="111"/>
      <c r="G655" s="58">
        <f t="shared" si="25"/>
        <v>0</v>
      </c>
    </row>
    <row r="656" spans="1:7" ht="15">
      <c r="A656" s="1046"/>
      <c r="B656" s="1142"/>
      <c r="C656" s="513" t="s">
        <v>46</v>
      </c>
      <c r="D656" s="23" t="s">
        <v>363</v>
      </c>
      <c r="E656" s="602">
        <v>4</v>
      </c>
      <c r="F656" s="111"/>
      <c r="G656" s="58">
        <f t="shared" si="25"/>
        <v>0</v>
      </c>
    </row>
    <row r="657" spans="1:7" ht="15">
      <c r="A657" s="1048"/>
      <c r="B657" s="1143"/>
      <c r="C657" s="513" t="s">
        <v>47</v>
      </c>
      <c r="D657" s="23" t="s">
        <v>363</v>
      </c>
      <c r="E657" s="602">
        <v>14</v>
      </c>
      <c r="F657" s="111"/>
      <c r="G657" s="58">
        <f t="shared" si="25"/>
        <v>0</v>
      </c>
    </row>
    <row r="658" spans="1:7" ht="25.5">
      <c r="A658" s="1045">
        <v>10</v>
      </c>
      <c r="B658" s="1141">
        <v>6</v>
      </c>
      <c r="C658" s="513" t="s">
        <v>787</v>
      </c>
      <c r="D658" s="176"/>
      <c r="E658" s="619"/>
      <c r="F658" s="116"/>
      <c r="G658" s="117">
        <f t="shared" si="25"/>
        <v>0</v>
      </c>
    </row>
    <row r="659" spans="1:7" ht="15">
      <c r="A659" s="1048"/>
      <c r="B659" s="1143"/>
      <c r="C659" s="513" t="s">
        <v>47</v>
      </c>
      <c r="D659" s="107" t="s">
        <v>363</v>
      </c>
      <c r="E659" s="602">
        <v>5</v>
      </c>
      <c r="F659" s="111"/>
      <c r="G659" s="58">
        <f t="shared" si="25"/>
        <v>0</v>
      </c>
    </row>
    <row r="660" spans="1:7" ht="38.25">
      <c r="A660" s="1045">
        <v>11</v>
      </c>
      <c r="B660" s="1141">
        <v>6</v>
      </c>
      <c r="C660" s="513" t="s">
        <v>786</v>
      </c>
      <c r="D660" s="176"/>
      <c r="E660" s="619"/>
      <c r="F660" s="116"/>
      <c r="G660" s="117">
        <f t="shared" si="25"/>
        <v>0</v>
      </c>
    </row>
    <row r="661" spans="1:7" ht="15">
      <c r="A661" s="1048"/>
      <c r="B661" s="1143"/>
      <c r="C661" s="513" t="s">
        <v>47</v>
      </c>
      <c r="D661" s="107" t="s">
        <v>363</v>
      </c>
      <c r="E661" s="602">
        <v>10</v>
      </c>
      <c r="F661" s="111"/>
      <c r="G661" s="58">
        <f t="shared" si="25"/>
        <v>0</v>
      </c>
    </row>
    <row r="662" spans="1:7" ht="25.5">
      <c r="A662" s="1045">
        <v>12</v>
      </c>
      <c r="B662" s="1141">
        <v>6</v>
      </c>
      <c r="C662" s="513" t="s">
        <v>785</v>
      </c>
      <c r="D662" s="189"/>
      <c r="E662" s="619"/>
      <c r="F662" s="116"/>
      <c r="G662" s="117">
        <f t="shared" si="25"/>
        <v>0</v>
      </c>
    </row>
    <row r="663" spans="1:7" ht="15">
      <c r="A663" s="1048"/>
      <c r="B663" s="1143"/>
      <c r="C663" s="513" t="s">
        <v>48</v>
      </c>
      <c r="D663" s="107" t="s">
        <v>363</v>
      </c>
      <c r="E663" s="618">
        <v>2</v>
      </c>
      <c r="F663" s="151"/>
      <c r="G663" s="122">
        <f t="shared" si="25"/>
        <v>0</v>
      </c>
    </row>
    <row r="664" spans="1:7" ht="25.5">
      <c r="A664" s="1045">
        <v>13</v>
      </c>
      <c r="B664" s="1141">
        <v>6</v>
      </c>
      <c r="C664" s="513" t="s">
        <v>784</v>
      </c>
      <c r="D664" s="176"/>
      <c r="E664" s="619"/>
      <c r="F664" s="116"/>
      <c r="G664" s="117">
        <f t="shared" si="25"/>
        <v>0</v>
      </c>
    </row>
    <row r="665" spans="1:7" ht="15">
      <c r="A665" s="1048"/>
      <c r="B665" s="1143"/>
      <c r="C665" s="513" t="s">
        <v>47</v>
      </c>
      <c r="D665" s="107" t="s">
        <v>363</v>
      </c>
      <c r="E665" s="602">
        <v>1</v>
      </c>
      <c r="F665" s="111"/>
      <c r="G665" s="58">
        <f t="shared" si="25"/>
        <v>0</v>
      </c>
    </row>
    <row r="666" spans="1:7" ht="25.5">
      <c r="A666" s="1045">
        <v>14</v>
      </c>
      <c r="B666" s="1141">
        <v>6</v>
      </c>
      <c r="C666" s="513" t="s">
        <v>587</v>
      </c>
      <c r="D666" s="176"/>
      <c r="E666" s="602"/>
      <c r="F666" s="111"/>
      <c r="G666" s="58">
        <f t="shared" si="25"/>
        <v>0</v>
      </c>
    </row>
    <row r="667" spans="1:7" thickBot="1">
      <c r="A667" s="1120"/>
      <c r="B667" s="1263"/>
      <c r="C667" s="786" t="s">
        <v>40</v>
      </c>
      <c r="D667" s="518" t="s">
        <v>363</v>
      </c>
      <c r="E667" s="672">
        <v>2</v>
      </c>
      <c r="F667" s="149"/>
      <c r="G667" s="60">
        <f t="shared" si="25"/>
        <v>0</v>
      </c>
    </row>
    <row r="668" spans="1:7" ht="16.5" thickBot="1">
      <c r="A668" s="491"/>
      <c r="B668" s="898"/>
      <c r="C668" s="521" t="s">
        <v>175</v>
      </c>
      <c r="D668" s="1014"/>
      <c r="E668" s="1015"/>
      <c r="F668" s="1016"/>
      <c r="G668" s="242">
        <f>SUM(G642:G667)</f>
        <v>0</v>
      </c>
    </row>
    <row r="669" spans="1:7" ht="16.5" thickBot="1">
      <c r="A669" s="202">
        <v>6</v>
      </c>
      <c r="B669" s="875"/>
      <c r="C669" s="787" t="s">
        <v>223</v>
      </c>
      <c r="D669" s="1021"/>
      <c r="E669" s="1001"/>
      <c r="F669" s="1001"/>
      <c r="G669" s="1002"/>
    </row>
    <row r="670" spans="1:7" ht="63.75">
      <c r="A670" s="88">
        <v>1</v>
      </c>
      <c r="B670" s="880">
        <v>6</v>
      </c>
      <c r="C670" s="785" t="s">
        <v>323</v>
      </c>
      <c r="D670" s="23" t="s">
        <v>49</v>
      </c>
      <c r="E670" s="642">
        <v>60</v>
      </c>
      <c r="F670" s="111"/>
      <c r="G670" s="58">
        <f t="shared" si="25"/>
        <v>0</v>
      </c>
    </row>
    <row r="671" spans="1:7" ht="40.5" customHeight="1" thickBot="1">
      <c r="A671" s="88">
        <v>2</v>
      </c>
      <c r="B671" s="892">
        <v>6</v>
      </c>
      <c r="C671" s="788" t="s">
        <v>788</v>
      </c>
      <c r="D671" s="187" t="s">
        <v>6</v>
      </c>
      <c r="E671" s="641">
        <v>250</v>
      </c>
      <c r="F671" s="116"/>
      <c r="G671" s="117">
        <f t="shared" si="25"/>
        <v>0</v>
      </c>
    </row>
    <row r="672" spans="1:7" ht="16.5" thickBot="1">
      <c r="A672" s="93"/>
      <c r="B672" s="887"/>
      <c r="C672" s="270" t="s">
        <v>175</v>
      </c>
      <c r="D672" s="1000"/>
      <c r="E672" s="1001"/>
      <c r="F672" s="1002"/>
      <c r="G672" s="85">
        <f>SUM(G670:G671)</f>
        <v>0</v>
      </c>
    </row>
    <row r="673" spans="1:7" ht="16.5" thickBot="1">
      <c r="A673" s="220">
        <v>7</v>
      </c>
      <c r="B673" s="905"/>
      <c r="C673" s="789" t="s">
        <v>224</v>
      </c>
      <c r="D673" s="1022"/>
      <c r="E673" s="1023"/>
      <c r="F673" s="1023"/>
      <c r="G673" s="1024"/>
    </row>
    <row r="674" spans="1:7" ht="38.25">
      <c r="A674" s="501">
        <v>1</v>
      </c>
      <c r="B674" s="921" t="s">
        <v>475</v>
      </c>
      <c r="C674" s="778" t="s">
        <v>225</v>
      </c>
      <c r="D674" s="36" t="s">
        <v>249</v>
      </c>
      <c r="E674" s="673">
        <v>1</v>
      </c>
      <c r="F674" s="269"/>
      <c r="G674" s="522">
        <f>(E674*F674)</f>
        <v>0</v>
      </c>
    </row>
    <row r="675" spans="1:7" ht="38.25">
      <c r="A675" s="88">
        <v>2</v>
      </c>
      <c r="B675" s="837" t="s">
        <v>475</v>
      </c>
      <c r="C675" s="769" t="s">
        <v>226</v>
      </c>
      <c r="D675" s="107" t="s">
        <v>249</v>
      </c>
      <c r="E675" s="24">
        <v>1</v>
      </c>
      <c r="F675" s="111"/>
      <c r="G675" s="523">
        <f t="shared" ref="G675:G682" si="26">(E675*F675)</f>
        <v>0</v>
      </c>
    </row>
    <row r="676" spans="1:7" ht="51">
      <c r="A676" s="88">
        <v>3</v>
      </c>
      <c r="B676" s="837" t="s">
        <v>475</v>
      </c>
      <c r="C676" s="769" t="s">
        <v>379</v>
      </c>
      <c r="D676" s="107" t="s">
        <v>249</v>
      </c>
      <c r="E676" s="24">
        <v>1</v>
      </c>
      <c r="F676" s="111"/>
      <c r="G676" s="523">
        <f t="shared" si="26"/>
        <v>0</v>
      </c>
    </row>
    <row r="677" spans="1:7" ht="63.75">
      <c r="A677" s="88">
        <v>4</v>
      </c>
      <c r="B677" s="837" t="s">
        <v>475</v>
      </c>
      <c r="C677" s="769" t="s">
        <v>298</v>
      </c>
      <c r="D677" s="107" t="s">
        <v>249</v>
      </c>
      <c r="E677" s="24">
        <v>1</v>
      </c>
      <c r="F677" s="111"/>
      <c r="G677" s="523">
        <f t="shared" si="26"/>
        <v>0</v>
      </c>
    </row>
    <row r="678" spans="1:7" ht="38.25">
      <c r="A678" s="88">
        <v>5</v>
      </c>
      <c r="B678" s="837" t="s">
        <v>475</v>
      </c>
      <c r="C678" s="769" t="s">
        <v>395</v>
      </c>
      <c r="D678" s="107" t="s">
        <v>249</v>
      </c>
      <c r="E678" s="24">
        <v>1</v>
      </c>
      <c r="F678" s="111"/>
      <c r="G678" s="523">
        <f t="shared" si="26"/>
        <v>0</v>
      </c>
    </row>
    <row r="679" spans="1:7" ht="25.5">
      <c r="A679" s="88">
        <v>6</v>
      </c>
      <c r="B679" s="837" t="s">
        <v>475</v>
      </c>
      <c r="C679" s="769" t="s">
        <v>411</v>
      </c>
      <c r="D679" s="107" t="s">
        <v>249</v>
      </c>
      <c r="E679" s="24">
        <v>1</v>
      </c>
      <c r="F679" s="111"/>
      <c r="G679" s="523">
        <f t="shared" si="26"/>
        <v>0</v>
      </c>
    </row>
    <row r="680" spans="1:7" ht="25.5">
      <c r="A680" s="88">
        <v>7</v>
      </c>
      <c r="B680" s="837" t="s">
        <v>475</v>
      </c>
      <c r="C680" s="769" t="s">
        <v>227</v>
      </c>
      <c r="D680" s="107" t="s">
        <v>249</v>
      </c>
      <c r="E680" s="24">
        <v>1</v>
      </c>
      <c r="F680" s="111"/>
      <c r="G680" s="523">
        <f t="shared" si="26"/>
        <v>0</v>
      </c>
    </row>
    <row r="681" spans="1:7" ht="63.75">
      <c r="A681" s="88">
        <v>8</v>
      </c>
      <c r="B681" s="837" t="s">
        <v>475</v>
      </c>
      <c r="C681" s="769" t="s">
        <v>299</v>
      </c>
      <c r="D681" s="107" t="s">
        <v>249</v>
      </c>
      <c r="E681" s="24">
        <v>1</v>
      </c>
      <c r="F681" s="111"/>
      <c r="G681" s="523">
        <f t="shared" si="26"/>
        <v>0</v>
      </c>
    </row>
    <row r="682" spans="1:7" ht="73.5" customHeight="1" thickBot="1">
      <c r="A682" s="471">
        <v>9</v>
      </c>
      <c r="B682" s="881" t="s">
        <v>475</v>
      </c>
      <c r="C682" s="777" t="s">
        <v>662</v>
      </c>
      <c r="D682" s="518" t="s">
        <v>249</v>
      </c>
      <c r="E682" s="674">
        <v>1</v>
      </c>
      <c r="F682" s="524"/>
      <c r="G682" s="525">
        <f t="shared" si="26"/>
        <v>0</v>
      </c>
    </row>
    <row r="683" spans="1:7" ht="16.5" thickBot="1">
      <c r="A683" s="491"/>
      <c r="B683" s="898"/>
      <c r="C683" s="521" t="s">
        <v>175</v>
      </c>
      <c r="D683" s="1014"/>
      <c r="E683" s="1015"/>
      <c r="F683" s="1016"/>
      <c r="G683" s="242">
        <f>SUM(G674:G682)</f>
        <v>0</v>
      </c>
    </row>
    <row r="684" spans="1:7" ht="16.5" thickBot="1">
      <c r="A684" s="202">
        <v>8</v>
      </c>
      <c r="B684" s="875"/>
      <c r="C684" s="790" t="s">
        <v>228</v>
      </c>
      <c r="D684" s="1000"/>
      <c r="E684" s="1001"/>
      <c r="F684" s="1001"/>
      <c r="G684" s="1002"/>
    </row>
    <row r="685" spans="1:7" ht="63.75">
      <c r="A685" s="121">
        <v>1</v>
      </c>
      <c r="B685" s="859">
        <v>6</v>
      </c>
      <c r="C685" s="791" t="s">
        <v>396</v>
      </c>
      <c r="D685" s="273" t="s">
        <v>51</v>
      </c>
      <c r="E685" s="273">
        <v>0.01</v>
      </c>
      <c r="F685" s="151"/>
      <c r="G685" s="122"/>
    </row>
    <row r="686" spans="1:7" ht="76.5">
      <c r="A686" s="93">
        <v>2</v>
      </c>
      <c r="B686" s="897">
        <v>6</v>
      </c>
      <c r="C686" s="776" t="s">
        <v>397</v>
      </c>
      <c r="D686" s="470" t="s">
        <v>51</v>
      </c>
      <c r="E686" s="470">
        <v>0.02</v>
      </c>
      <c r="F686" s="116"/>
      <c r="G686" s="117"/>
    </row>
    <row r="687" spans="1:7" ht="64.5" thickBot="1">
      <c r="A687" s="471">
        <v>3</v>
      </c>
      <c r="B687" s="881">
        <v>6</v>
      </c>
      <c r="C687" s="777" t="s">
        <v>438</v>
      </c>
      <c r="D687" s="472" t="s">
        <v>51</v>
      </c>
      <c r="E687" s="472">
        <v>0.01</v>
      </c>
      <c r="F687" s="149"/>
      <c r="G687" s="60"/>
    </row>
    <row r="688" spans="1:7" ht="16.5" thickBot="1">
      <c r="A688" s="473"/>
      <c r="B688" s="916"/>
      <c r="C688" s="474" t="s">
        <v>175</v>
      </c>
      <c r="D688" s="1018"/>
      <c r="E688" s="1019"/>
      <c r="F688" s="1020"/>
      <c r="G688" s="85">
        <f>SUM(G685:G687)</f>
        <v>0</v>
      </c>
    </row>
    <row r="689" spans="1:7" ht="21.75" customHeight="1" thickBot="1">
      <c r="A689" s="1125" t="s">
        <v>229</v>
      </c>
      <c r="B689" s="1126"/>
      <c r="C689" s="1127"/>
      <c r="D689" s="1127"/>
      <c r="E689" s="1127"/>
      <c r="F689" s="1127"/>
      <c r="G689" s="1128"/>
    </row>
    <row r="690" spans="1:7" ht="16.5" thickBot="1">
      <c r="A690" s="181">
        <v>1</v>
      </c>
      <c r="B690" s="878"/>
      <c r="C690" s="1003" t="s">
        <v>204</v>
      </c>
      <c r="D690" s="1004"/>
      <c r="E690" s="1004"/>
      <c r="F690" s="1005"/>
      <c r="G690" s="85">
        <f>SUM(G596)</f>
        <v>0</v>
      </c>
    </row>
    <row r="691" spans="1:7" ht="16.5" thickBot="1">
      <c r="A691" s="181">
        <v>2</v>
      </c>
      <c r="B691" s="878"/>
      <c r="C691" s="1260" t="s">
        <v>214</v>
      </c>
      <c r="D691" s="1261"/>
      <c r="E691" s="1261"/>
      <c r="F691" s="1262"/>
      <c r="G691" s="85">
        <f>SUM(G608)</f>
        <v>0</v>
      </c>
    </row>
    <row r="692" spans="1:7" ht="16.5" thickBot="1">
      <c r="A692" s="181">
        <v>3</v>
      </c>
      <c r="B692" s="878"/>
      <c r="C692" s="1003" t="s">
        <v>216</v>
      </c>
      <c r="D692" s="1004"/>
      <c r="E692" s="1004"/>
      <c r="F692" s="1005"/>
      <c r="G692" s="85">
        <f>SUM(G632)</f>
        <v>0</v>
      </c>
    </row>
    <row r="693" spans="1:7" ht="16.5" thickBot="1">
      <c r="A693" s="181">
        <v>4</v>
      </c>
      <c r="B693" s="878"/>
      <c r="C693" s="1260" t="s">
        <v>217</v>
      </c>
      <c r="D693" s="1261"/>
      <c r="E693" s="1261"/>
      <c r="F693" s="1262"/>
      <c r="G693" s="85">
        <f>SUM(G640)</f>
        <v>0</v>
      </c>
    </row>
    <row r="694" spans="1:7" ht="16.5" thickBot="1">
      <c r="A694" s="181">
        <v>5</v>
      </c>
      <c r="B694" s="878"/>
      <c r="C694" s="1260" t="s">
        <v>222</v>
      </c>
      <c r="D694" s="1261"/>
      <c r="E694" s="1261"/>
      <c r="F694" s="1262"/>
      <c r="G694" s="85">
        <f>SUM(G668)</f>
        <v>0</v>
      </c>
    </row>
    <row r="695" spans="1:7" ht="16.5" thickBot="1">
      <c r="A695" s="181">
        <v>6</v>
      </c>
      <c r="B695" s="878"/>
      <c r="C695" s="1129" t="s">
        <v>223</v>
      </c>
      <c r="D695" s="1130"/>
      <c r="E695" s="1130"/>
      <c r="F695" s="1131"/>
      <c r="G695" s="85">
        <f>SUM(G672)</f>
        <v>0</v>
      </c>
    </row>
    <row r="696" spans="1:7" ht="16.5" thickBot="1">
      <c r="A696" s="181">
        <v>7</v>
      </c>
      <c r="B696" s="878"/>
      <c r="C696" s="1129" t="s">
        <v>224</v>
      </c>
      <c r="D696" s="1130"/>
      <c r="E696" s="1130"/>
      <c r="F696" s="1131"/>
      <c r="G696" s="85">
        <f>SUM(G683)</f>
        <v>0</v>
      </c>
    </row>
    <row r="697" spans="1:7" ht="16.5" thickBot="1">
      <c r="A697" s="181">
        <v>8</v>
      </c>
      <c r="B697" s="878"/>
      <c r="C697" s="1132" t="s">
        <v>228</v>
      </c>
      <c r="D697" s="1133"/>
      <c r="E697" s="1133"/>
      <c r="F697" s="1134"/>
      <c r="G697" s="85">
        <f>SUM(G688)</f>
        <v>0</v>
      </c>
    </row>
    <row r="698" spans="1:7" ht="18.75" thickBot="1">
      <c r="A698" s="181"/>
      <c r="B698" s="878"/>
      <c r="C698" s="1003" t="s">
        <v>230</v>
      </c>
      <c r="D698" s="1004"/>
      <c r="E698" s="1004"/>
      <c r="F698" s="1005"/>
      <c r="G698" s="129">
        <f>SUM(G690:G697)</f>
        <v>0</v>
      </c>
    </row>
    <row r="699" spans="1:7" ht="22.5" customHeight="1" thickBot="1">
      <c r="A699" s="1121" t="s">
        <v>231</v>
      </c>
      <c r="B699" s="1122"/>
      <c r="C699" s="1123"/>
      <c r="D699" s="1123"/>
      <c r="E699" s="1123"/>
      <c r="F699" s="1123"/>
      <c r="G699" s="1124"/>
    </row>
    <row r="700" spans="1:7" ht="16.5" thickBot="1">
      <c r="A700" s="202" t="s">
        <v>2</v>
      </c>
      <c r="B700" s="875"/>
      <c r="C700" s="35" t="s">
        <v>232</v>
      </c>
      <c r="D700" s="1006"/>
      <c r="E700" s="1001"/>
      <c r="F700" s="1001"/>
      <c r="G700" s="1002"/>
    </row>
    <row r="701" spans="1:7" ht="89.25">
      <c r="A701" s="1047">
        <v>1</v>
      </c>
      <c r="B701" s="897" t="s">
        <v>476</v>
      </c>
      <c r="C701" s="709" t="s">
        <v>588</v>
      </c>
      <c r="D701" s="706"/>
      <c r="E701" s="621"/>
      <c r="F701" s="174"/>
      <c r="G701" s="175"/>
    </row>
    <row r="702" spans="1:7" ht="15">
      <c r="A702" s="1068"/>
      <c r="B702" s="897"/>
      <c r="C702" s="710" t="s">
        <v>52</v>
      </c>
      <c r="D702" s="186" t="s">
        <v>6</v>
      </c>
      <c r="E702" s="642">
        <v>60</v>
      </c>
      <c r="F702" s="111"/>
      <c r="G702" s="58">
        <f>SUM(E702*F702)</f>
        <v>0</v>
      </c>
    </row>
    <row r="703" spans="1:7" ht="76.5">
      <c r="A703" s="1045">
        <v>2</v>
      </c>
      <c r="B703" s="901" t="s">
        <v>476</v>
      </c>
      <c r="C703" s="711" t="s">
        <v>589</v>
      </c>
      <c r="D703" s="186"/>
      <c r="E703" s="642"/>
      <c r="F703" s="111"/>
      <c r="G703" s="58">
        <f t="shared" ref="G703:G766" si="27">SUM(E703*F703)</f>
        <v>0</v>
      </c>
    </row>
    <row r="704" spans="1:7" ht="15">
      <c r="A704" s="1048"/>
      <c r="B704" s="897"/>
      <c r="C704" s="710" t="s">
        <v>53</v>
      </c>
      <c r="D704" s="186" t="s">
        <v>363</v>
      </c>
      <c r="E704" s="602">
        <v>10</v>
      </c>
      <c r="F704" s="111"/>
      <c r="G704" s="58">
        <f t="shared" si="27"/>
        <v>0</v>
      </c>
    </row>
    <row r="705" spans="1:7" ht="102">
      <c r="A705" s="1045">
        <v>3</v>
      </c>
      <c r="B705" s="901" t="s">
        <v>476</v>
      </c>
      <c r="C705" s="711" t="s">
        <v>233</v>
      </c>
      <c r="D705" s="186"/>
      <c r="E705" s="602"/>
      <c r="F705" s="111"/>
      <c r="G705" s="58">
        <f t="shared" si="27"/>
        <v>0</v>
      </c>
    </row>
    <row r="706" spans="1:7" ht="15">
      <c r="A706" s="1048"/>
      <c r="B706" s="897"/>
      <c r="C706" s="710" t="s">
        <v>54</v>
      </c>
      <c r="D706" s="186" t="s">
        <v>363</v>
      </c>
      <c r="E706" s="602">
        <v>26</v>
      </c>
      <c r="F706" s="111"/>
      <c r="G706" s="58">
        <f t="shared" si="27"/>
        <v>0</v>
      </c>
    </row>
    <row r="707" spans="1:7" ht="25.5">
      <c r="A707" s="1045">
        <v>4</v>
      </c>
      <c r="B707" s="901" t="s">
        <v>476</v>
      </c>
      <c r="C707" s="720" t="s">
        <v>590</v>
      </c>
      <c r="D707" s="186"/>
      <c r="E707" s="642"/>
      <c r="F707" s="111"/>
      <c r="G707" s="58">
        <f t="shared" si="27"/>
        <v>0</v>
      </c>
    </row>
    <row r="708" spans="1:7" ht="15">
      <c r="A708" s="1048"/>
      <c r="B708" s="900"/>
      <c r="C708" s="710" t="s">
        <v>55</v>
      </c>
      <c r="D708" s="186" t="s">
        <v>363</v>
      </c>
      <c r="E708" s="602">
        <v>2</v>
      </c>
      <c r="F708" s="111"/>
      <c r="G708" s="58">
        <f t="shared" si="27"/>
        <v>0</v>
      </c>
    </row>
    <row r="709" spans="1:7" ht="38.25">
      <c r="A709" s="88">
        <v>5</v>
      </c>
      <c r="B709" s="902" t="s">
        <v>476</v>
      </c>
      <c r="C709" s="675" t="s">
        <v>234</v>
      </c>
      <c r="D709" s="186" t="s">
        <v>249</v>
      </c>
      <c r="E709" s="602">
        <v>1</v>
      </c>
      <c r="F709" s="111"/>
      <c r="G709" s="58">
        <f t="shared" si="27"/>
        <v>0</v>
      </c>
    </row>
    <row r="710" spans="1:7" ht="85.5" customHeight="1">
      <c r="A710" s="1045">
        <v>6</v>
      </c>
      <c r="B710" s="897" t="s">
        <v>476</v>
      </c>
      <c r="C710" s="769" t="s">
        <v>789</v>
      </c>
      <c r="D710" s="186"/>
      <c r="E710" s="602"/>
      <c r="F710" s="111"/>
      <c r="G710" s="58">
        <f t="shared" si="27"/>
        <v>0</v>
      </c>
    </row>
    <row r="711" spans="1:7" ht="15">
      <c r="A711" s="1048"/>
      <c r="B711" s="897"/>
      <c r="C711" s="792" t="s">
        <v>656</v>
      </c>
      <c r="D711" s="186" t="s">
        <v>6</v>
      </c>
      <c r="E711" s="642">
        <v>80</v>
      </c>
      <c r="F711" s="111"/>
      <c r="G711" s="58">
        <f t="shared" si="27"/>
        <v>0</v>
      </c>
    </row>
    <row r="712" spans="1:7" ht="25.5">
      <c r="A712" s="1045">
        <v>7</v>
      </c>
      <c r="B712" s="901" t="s">
        <v>476</v>
      </c>
      <c r="C712" s="720" t="s">
        <v>591</v>
      </c>
      <c r="D712" s="186"/>
      <c r="E712" s="602"/>
      <c r="F712" s="111"/>
      <c r="G712" s="58">
        <f t="shared" si="27"/>
        <v>0</v>
      </c>
    </row>
    <row r="713" spans="1:7" ht="15">
      <c r="A713" s="1048"/>
      <c r="B713" s="900"/>
      <c r="C713" s="710" t="s">
        <v>56</v>
      </c>
      <c r="D713" s="186" t="s">
        <v>363</v>
      </c>
      <c r="E713" s="602">
        <v>16</v>
      </c>
      <c r="F713" s="111"/>
      <c r="G713" s="58">
        <f t="shared" si="27"/>
        <v>0</v>
      </c>
    </row>
    <row r="714" spans="1:7" ht="76.5">
      <c r="A714" s="1045">
        <v>8</v>
      </c>
      <c r="B714" s="897" t="s">
        <v>476</v>
      </c>
      <c r="C714" s="720" t="s">
        <v>790</v>
      </c>
      <c r="D714" s="186"/>
      <c r="E714" s="602"/>
      <c r="F714" s="111"/>
      <c r="G714" s="58">
        <f t="shared" si="27"/>
        <v>0</v>
      </c>
    </row>
    <row r="715" spans="1:7" ht="15">
      <c r="A715" s="1048"/>
      <c r="B715" s="900"/>
      <c r="C715" s="710" t="s">
        <v>56</v>
      </c>
      <c r="D715" s="186" t="s">
        <v>363</v>
      </c>
      <c r="E715" s="602">
        <v>2</v>
      </c>
      <c r="F715" s="111"/>
      <c r="G715" s="58">
        <f t="shared" si="27"/>
        <v>0</v>
      </c>
    </row>
    <row r="716" spans="1:7" ht="15">
      <c r="A716" s="1045">
        <v>9</v>
      </c>
      <c r="B716" s="897" t="s">
        <v>476</v>
      </c>
      <c r="C716" s="720" t="s">
        <v>592</v>
      </c>
      <c r="D716" s="186"/>
      <c r="E716" s="602"/>
      <c r="F716" s="111"/>
      <c r="G716" s="58">
        <f t="shared" si="27"/>
        <v>0</v>
      </c>
    </row>
    <row r="717" spans="1:7" ht="15">
      <c r="A717" s="1048"/>
      <c r="B717" s="900"/>
      <c r="C717" s="710" t="s">
        <v>57</v>
      </c>
      <c r="D717" s="186" t="s">
        <v>363</v>
      </c>
      <c r="E717" s="602">
        <v>2</v>
      </c>
      <c r="F717" s="111"/>
      <c r="G717" s="58">
        <f t="shared" si="27"/>
        <v>0</v>
      </c>
    </row>
    <row r="718" spans="1:7" ht="38.25">
      <c r="A718" s="1045">
        <v>10</v>
      </c>
      <c r="B718" s="897" t="s">
        <v>476</v>
      </c>
      <c r="C718" s="720" t="s">
        <v>593</v>
      </c>
      <c r="D718" s="186"/>
      <c r="E718" s="602"/>
      <c r="F718" s="111"/>
      <c r="G718" s="58">
        <f t="shared" si="27"/>
        <v>0</v>
      </c>
    </row>
    <row r="719" spans="1:7" ht="15">
      <c r="A719" s="1048"/>
      <c r="B719" s="900"/>
      <c r="C719" s="710" t="s">
        <v>58</v>
      </c>
      <c r="D719" s="186" t="s">
        <v>363</v>
      </c>
      <c r="E719" s="602">
        <v>4</v>
      </c>
      <c r="F719" s="111"/>
      <c r="G719" s="58">
        <f t="shared" si="27"/>
        <v>0</v>
      </c>
    </row>
    <row r="720" spans="1:7" ht="38.25">
      <c r="A720" s="1045">
        <v>11</v>
      </c>
      <c r="B720" s="897" t="s">
        <v>476</v>
      </c>
      <c r="C720" s="720" t="s">
        <v>594</v>
      </c>
      <c r="D720" s="186"/>
      <c r="E720" s="602"/>
      <c r="F720" s="111"/>
      <c r="G720" s="58">
        <f t="shared" si="27"/>
        <v>0</v>
      </c>
    </row>
    <row r="721" spans="1:7" ht="15">
      <c r="A721" s="1048"/>
      <c r="B721" s="897"/>
      <c r="C721" s="710" t="s">
        <v>59</v>
      </c>
      <c r="D721" s="186" t="s">
        <v>363</v>
      </c>
      <c r="E721" s="602">
        <v>8</v>
      </c>
      <c r="F721" s="111"/>
      <c r="G721" s="58">
        <f t="shared" si="27"/>
        <v>0</v>
      </c>
    </row>
    <row r="722" spans="1:7" ht="38.25">
      <c r="A722" s="1045">
        <v>12</v>
      </c>
      <c r="B722" s="901" t="s">
        <v>476</v>
      </c>
      <c r="C722" s="676" t="s">
        <v>595</v>
      </c>
      <c r="D722" s="186"/>
      <c r="E722" s="602"/>
      <c r="F722" s="111"/>
      <c r="G722" s="58">
        <f t="shared" si="27"/>
        <v>0</v>
      </c>
    </row>
    <row r="723" spans="1:7" ht="15">
      <c r="A723" s="1048"/>
      <c r="B723" s="897"/>
      <c r="C723" s="710" t="s">
        <v>56</v>
      </c>
      <c r="D723" s="186" t="s">
        <v>195</v>
      </c>
      <c r="E723" s="602">
        <v>2</v>
      </c>
      <c r="F723" s="111"/>
      <c r="G723" s="58">
        <f t="shared" si="27"/>
        <v>0</v>
      </c>
    </row>
    <row r="724" spans="1:7" ht="94.5" customHeight="1">
      <c r="A724" s="1045">
        <v>13</v>
      </c>
      <c r="B724" s="901" t="s">
        <v>475</v>
      </c>
      <c r="C724" s="711" t="s">
        <v>596</v>
      </c>
      <c r="D724" s="707"/>
      <c r="E724" s="677"/>
      <c r="F724" s="177"/>
      <c r="G724" s="58">
        <f t="shared" si="27"/>
        <v>0</v>
      </c>
    </row>
    <row r="725" spans="1:7" ht="15">
      <c r="A725" s="1048"/>
      <c r="B725" s="897"/>
      <c r="C725" s="710" t="s">
        <v>56</v>
      </c>
      <c r="D725" s="186" t="s">
        <v>363</v>
      </c>
      <c r="E725" s="602">
        <v>4</v>
      </c>
      <c r="F725" s="111"/>
      <c r="G725" s="58">
        <f t="shared" si="27"/>
        <v>0</v>
      </c>
    </row>
    <row r="726" spans="1:7" ht="78" customHeight="1">
      <c r="A726" s="1045">
        <v>14</v>
      </c>
      <c r="B726" s="901" t="s">
        <v>476</v>
      </c>
      <c r="C726" s="675" t="s">
        <v>422</v>
      </c>
      <c r="D726" s="186"/>
      <c r="E726" s="602"/>
      <c r="F726" s="111"/>
      <c r="G726" s="58">
        <f t="shared" si="27"/>
        <v>0</v>
      </c>
    </row>
    <row r="727" spans="1:7" ht="15">
      <c r="A727" s="1048"/>
      <c r="B727" s="897"/>
      <c r="C727" s="710" t="s">
        <v>235</v>
      </c>
      <c r="D727" s="186" t="s">
        <v>6</v>
      </c>
      <c r="E727" s="602">
        <v>20</v>
      </c>
      <c r="F727" s="111"/>
      <c r="G727" s="58">
        <f t="shared" si="27"/>
        <v>0</v>
      </c>
    </row>
    <row r="728" spans="1:7" ht="51">
      <c r="A728" s="88">
        <v>15</v>
      </c>
      <c r="B728" s="902" t="s">
        <v>476</v>
      </c>
      <c r="C728" s="676" t="s">
        <v>398</v>
      </c>
      <c r="D728" s="186" t="s">
        <v>363</v>
      </c>
      <c r="E728" s="602">
        <v>4</v>
      </c>
      <c r="F728" s="111"/>
      <c r="G728" s="58">
        <f t="shared" si="27"/>
        <v>0</v>
      </c>
    </row>
    <row r="729" spans="1:7" ht="38.25">
      <c r="A729" s="1045">
        <v>16</v>
      </c>
      <c r="B729" s="1164" t="s">
        <v>475</v>
      </c>
      <c r="C729" s="675" t="s">
        <v>403</v>
      </c>
      <c r="D729" s="186"/>
      <c r="E729" s="602"/>
      <c r="F729" s="111"/>
      <c r="G729" s="58">
        <f t="shared" si="27"/>
        <v>0</v>
      </c>
    </row>
    <row r="730" spans="1:7" ht="15">
      <c r="A730" s="1048"/>
      <c r="B730" s="1165"/>
      <c r="C730" s="710" t="s">
        <v>236</v>
      </c>
      <c r="D730" s="186" t="s">
        <v>6</v>
      </c>
      <c r="E730" s="678">
        <v>30</v>
      </c>
      <c r="F730" s="111"/>
      <c r="G730" s="58">
        <f t="shared" si="27"/>
        <v>0</v>
      </c>
    </row>
    <row r="731" spans="1:7" ht="51">
      <c r="A731" s="1045">
        <v>17</v>
      </c>
      <c r="B731" s="1164">
        <v>4.0999999999999996</v>
      </c>
      <c r="C731" s="711" t="s">
        <v>597</v>
      </c>
      <c r="D731" s="186"/>
      <c r="E731" s="602"/>
      <c r="F731" s="111"/>
      <c r="G731" s="58">
        <f t="shared" si="27"/>
        <v>0</v>
      </c>
    </row>
    <row r="732" spans="1:7" ht="15">
      <c r="A732" s="1049"/>
      <c r="B732" s="1166"/>
      <c r="C732" s="710" t="s">
        <v>237</v>
      </c>
      <c r="D732" s="186" t="s">
        <v>195</v>
      </c>
      <c r="E732" s="602">
        <v>1</v>
      </c>
      <c r="F732" s="111"/>
      <c r="G732" s="58">
        <f t="shared" si="27"/>
        <v>0</v>
      </c>
    </row>
    <row r="733" spans="1:7" ht="15">
      <c r="A733" s="184">
        <v>18</v>
      </c>
      <c r="B733" s="922">
        <v>6</v>
      </c>
      <c r="C733" s="711" t="s">
        <v>399</v>
      </c>
      <c r="D733" s="186" t="s">
        <v>249</v>
      </c>
      <c r="E733" s="602">
        <v>1</v>
      </c>
      <c r="F733" s="111"/>
      <c r="G733" s="58">
        <f t="shared" si="27"/>
        <v>0</v>
      </c>
    </row>
    <row r="734" spans="1:7" ht="81" customHeight="1">
      <c r="A734" s="215">
        <v>19</v>
      </c>
      <c r="B734" s="922" t="s">
        <v>476</v>
      </c>
      <c r="C734" s="675" t="s">
        <v>478</v>
      </c>
      <c r="D734" s="186" t="s">
        <v>249</v>
      </c>
      <c r="E734" s="679">
        <v>1</v>
      </c>
      <c r="F734" s="393"/>
      <c r="G734" s="58">
        <f t="shared" si="27"/>
        <v>0</v>
      </c>
    </row>
    <row r="735" spans="1:7" ht="38.25">
      <c r="A735" s="1135">
        <v>20</v>
      </c>
      <c r="B735" s="1164" t="s">
        <v>474</v>
      </c>
      <c r="C735" s="513" t="s">
        <v>598</v>
      </c>
      <c r="D735" s="708"/>
      <c r="E735" s="680"/>
      <c r="F735" s="394"/>
      <c r="G735" s="58">
        <f t="shared" si="27"/>
        <v>0</v>
      </c>
    </row>
    <row r="736" spans="1:7" ht="15">
      <c r="A736" s="1095"/>
      <c r="B736" s="1165"/>
      <c r="C736" s="780" t="s">
        <v>60</v>
      </c>
      <c r="D736" s="186" t="s">
        <v>363</v>
      </c>
      <c r="E736" s="602">
        <v>2</v>
      </c>
      <c r="F736" s="111"/>
      <c r="G736" s="58">
        <f t="shared" si="27"/>
        <v>0</v>
      </c>
    </row>
    <row r="737" spans="1:7" ht="27.75" customHeight="1">
      <c r="A737" s="1045">
        <v>21</v>
      </c>
      <c r="B737" s="901" t="s">
        <v>474</v>
      </c>
      <c r="C737" s="769" t="s">
        <v>599</v>
      </c>
      <c r="D737" s="186"/>
      <c r="E737" s="602"/>
      <c r="F737" s="111"/>
      <c r="G737" s="58">
        <f t="shared" si="27"/>
        <v>0</v>
      </c>
    </row>
    <row r="738" spans="1:7" ht="15">
      <c r="A738" s="1048"/>
      <c r="B738" s="900"/>
      <c r="C738" s="780" t="s">
        <v>61</v>
      </c>
      <c r="D738" s="186" t="s">
        <v>363</v>
      </c>
      <c r="E738" s="602">
        <v>2</v>
      </c>
      <c r="F738" s="111"/>
      <c r="G738" s="58">
        <f t="shared" si="27"/>
        <v>0</v>
      </c>
    </row>
    <row r="739" spans="1:7" ht="38.25">
      <c r="A739" s="1045">
        <v>22</v>
      </c>
      <c r="B739" s="897" t="s">
        <v>474</v>
      </c>
      <c r="C739" s="513" t="s">
        <v>600</v>
      </c>
      <c r="D739" s="186"/>
      <c r="E739" s="602"/>
      <c r="F739" s="111"/>
      <c r="G739" s="58">
        <f t="shared" si="27"/>
        <v>0</v>
      </c>
    </row>
    <row r="740" spans="1:7" ht="15">
      <c r="A740" s="1048"/>
      <c r="B740" s="900"/>
      <c r="C740" s="780" t="s">
        <v>61</v>
      </c>
      <c r="D740" s="186" t="s">
        <v>365</v>
      </c>
      <c r="E740" s="602">
        <v>4</v>
      </c>
      <c r="F740" s="111"/>
      <c r="G740" s="58">
        <f t="shared" si="27"/>
        <v>0</v>
      </c>
    </row>
    <row r="741" spans="1:7" ht="25.5">
      <c r="A741" s="88">
        <v>23</v>
      </c>
      <c r="B741" s="897" t="s">
        <v>477</v>
      </c>
      <c r="C741" s="769" t="s">
        <v>657</v>
      </c>
      <c r="D741" s="186" t="s">
        <v>363</v>
      </c>
      <c r="E741" s="602">
        <v>2</v>
      </c>
      <c r="F741" s="111"/>
      <c r="G741" s="58">
        <f t="shared" si="27"/>
        <v>0</v>
      </c>
    </row>
    <row r="742" spans="1:7" ht="26.25" thickBot="1">
      <c r="A742" s="93">
        <v>24</v>
      </c>
      <c r="B742" s="901" t="s">
        <v>477</v>
      </c>
      <c r="C742" s="781" t="s">
        <v>601</v>
      </c>
      <c r="D742" s="186" t="s">
        <v>363</v>
      </c>
      <c r="E742" s="619">
        <v>2</v>
      </c>
      <c r="F742" s="116"/>
      <c r="G742" s="117">
        <f t="shared" si="27"/>
        <v>0</v>
      </c>
    </row>
    <row r="743" spans="1:7" ht="16.5" thickBot="1">
      <c r="A743" s="274"/>
      <c r="B743" s="923"/>
      <c r="C743" s="275" t="s">
        <v>175</v>
      </c>
      <c r="D743" s="1025"/>
      <c r="E743" s="1001"/>
      <c r="F743" s="1001"/>
      <c r="G743" s="85">
        <f>SUM(G702:G742)</f>
        <v>0</v>
      </c>
    </row>
    <row r="744" spans="1:7" ht="16.5" thickBot="1">
      <c r="A744" s="246" t="s">
        <v>3</v>
      </c>
      <c r="B744" s="910"/>
      <c r="C744" s="128" t="s">
        <v>239</v>
      </c>
      <c r="D744" s="1021"/>
      <c r="E744" s="1001"/>
      <c r="F744" s="1001"/>
      <c r="G744" s="1002"/>
    </row>
    <row r="745" spans="1:7" ht="16.5" thickBot="1">
      <c r="A745" s="202" t="s">
        <v>7</v>
      </c>
      <c r="B745" s="875"/>
      <c r="C745" s="128" t="s">
        <v>240</v>
      </c>
      <c r="D745" s="1021"/>
      <c r="E745" s="1001"/>
      <c r="F745" s="1001"/>
      <c r="G745" s="1002"/>
    </row>
    <row r="746" spans="1:7">
      <c r="A746" s="1136">
        <v>1</v>
      </c>
      <c r="B746" s="1167">
        <v>2.2999999999999998</v>
      </c>
      <c r="C746" s="793" t="s">
        <v>241</v>
      </c>
      <c r="D746" s="712"/>
      <c r="E746" s="713"/>
      <c r="F746" s="714"/>
      <c r="G746" s="715">
        <f t="shared" si="27"/>
        <v>0</v>
      </c>
    </row>
    <row r="747" spans="1:7" ht="15">
      <c r="A747" s="1096"/>
      <c r="B747" s="1168"/>
      <c r="C747" s="112" t="s">
        <v>345</v>
      </c>
      <c r="D747" s="23" t="s">
        <v>6</v>
      </c>
      <c r="E747" s="642">
        <v>30</v>
      </c>
      <c r="F747" s="111"/>
      <c r="G747" s="58">
        <f t="shared" si="27"/>
        <v>0</v>
      </c>
    </row>
    <row r="748" spans="1:7" ht="38.25">
      <c r="A748" s="1137">
        <v>2</v>
      </c>
      <c r="B748" s="1150">
        <v>2.2999999999999998</v>
      </c>
      <c r="C748" s="112" t="s">
        <v>271</v>
      </c>
      <c r="D748" s="23"/>
      <c r="E748" s="642"/>
      <c r="F748" s="111"/>
      <c r="G748" s="58">
        <f t="shared" si="27"/>
        <v>0</v>
      </c>
    </row>
    <row r="749" spans="1:7" ht="15">
      <c r="A749" s="1137"/>
      <c r="B749" s="1168"/>
      <c r="C749" s="112" t="s">
        <v>345</v>
      </c>
      <c r="D749" s="23" t="s">
        <v>6</v>
      </c>
      <c r="E749" s="642">
        <v>30</v>
      </c>
      <c r="F749" s="111"/>
      <c r="G749" s="58">
        <f t="shared" si="27"/>
        <v>0</v>
      </c>
    </row>
    <row r="750" spans="1:7" ht="51">
      <c r="A750" s="1137">
        <v>3</v>
      </c>
      <c r="B750" s="1150">
        <v>2.4</v>
      </c>
      <c r="C750" s="794" t="s">
        <v>300</v>
      </c>
      <c r="D750" s="23"/>
      <c r="E750" s="642"/>
      <c r="F750" s="111"/>
      <c r="G750" s="58">
        <f t="shared" si="27"/>
        <v>0</v>
      </c>
    </row>
    <row r="751" spans="1:7" ht="15">
      <c r="A751" s="1137"/>
      <c r="B751" s="1168"/>
      <c r="C751" s="112" t="s">
        <v>324</v>
      </c>
      <c r="D751" s="23" t="s">
        <v>306</v>
      </c>
      <c r="E751" s="642">
        <v>4</v>
      </c>
      <c r="F751" s="111"/>
      <c r="G751" s="58">
        <f t="shared" si="27"/>
        <v>0</v>
      </c>
    </row>
    <row r="752" spans="1:7" ht="38.25">
      <c r="A752" s="1137">
        <v>4</v>
      </c>
      <c r="B752" s="1150">
        <v>2.4</v>
      </c>
      <c r="C752" s="112" t="s">
        <v>272</v>
      </c>
      <c r="D752" s="23"/>
      <c r="E752" s="642"/>
      <c r="F752" s="111"/>
      <c r="G752" s="58">
        <f t="shared" si="27"/>
        <v>0</v>
      </c>
    </row>
    <row r="753" spans="1:7" ht="15">
      <c r="A753" s="1096"/>
      <c r="B753" s="1168"/>
      <c r="C753" s="112" t="s">
        <v>325</v>
      </c>
      <c r="D753" s="23" t="s">
        <v>306</v>
      </c>
      <c r="E753" s="642">
        <v>12</v>
      </c>
      <c r="F753" s="111"/>
      <c r="G753" s="58">
        <f t="shared" si="27"/>
        <v>0</v>
      </c>
    </row>
    <row r="754" spans="1:7" ht="38.25">
      <c r="A754" s="1137">
        <v>5</v>
      </c>
      <c r="B754" s="1150">
        <v>2.4</v>
      </c>
      <c r="C754" s="112" t="s">
        <v>301</v>
      </c>
      <c r="D754" s="23"/>
      <c r="E754" s="642"/>
      <c r="F754" s="111"/>
      <c r="G754" s="58">
        <f t="shared" si="27"/>
        <v>0</v>
      </c>
    </row>
    <row r="755" spans="1:7" thickBot="1">
      <c r="A755" s="1138"/>
      <c r="B755" s="1151"/>
      <c r="C755" s="704" t="s">
        <v>334</v>
      </c>
      <c r="D755" s="148" t="s">
        <v>327</v>
      </c>
      <c r="E755" s="634">
        <v>0.5</v>
      </c>
      <c r="F755" s="149"/>
      <c r="G755" s="60">
        <f t="shared" si="27"/>
        <v>0</v>
      </c>
    </row>
    <row r="756" spans="1:7" ht="16.5" thickBot="1">
      <c r="A756" s="103"/>
      <c r="B756" s="872"/>
      <c r="C756" s="250" t="s">
        <v>175</v>
      </c>
      <c r="D756" s="1000"/>
      <c r="E756" s="1001"/>
      <c r="F756" s="1002"/>
      <c r="G756" s="85">
        <f>SUM(G746:G755)</f>
        <v>0</v>
      </c>
    </row>
    <row r="757" spans="1:7" ht="16.5" thickBot="1">
      <c r="A757" s="202" t="s">
        <v>8</v>
      </c>
      <c r="B757" s="875"/>
      <c r="C757" s="795" t="s">
        <v>71</v>
      </c>
      <c r="D757" s="1021"/>
      <c r="E757" s="1001"/>
      <c r="F757" s="1001"/>
      <c r="G757" s="1002"/>
    </row>
    <row r="758" spans="1:7" ht="81" customHeight="1">
      <c r="A758" s="1136">
        <v>1</v>
      </c>
      <c r="B758" s="1167">
        <v>2.5</v>
      </c>
      <c r="C758" s="796" t="s">
        <v>602</v>
      </c>
      <c r="D758" s="36"/>
      <c r="E758" s="667"/>
      <c r="F758" s="269"/>
      <c r="G758" s="715">
        <f t="shared" si="27"/>
        <v>0</v>
      </c>
    </row>
    <row r="759" spans="1:7" ht="15">
      <c r="A759" s="1096"/>
      <c r="B759" s="1168"/>
      <c r="C759" s="797" t="s">
        <v>242</v>
      </c>
      <c r="D759" s="23" t="s">
        <v>327</v>
      </c>
      <c r="E759" s="642">
        <v>16</v>
      </c>
      <c r="F759" s="111"/>
      <c r="G759" s="58">
        <f t="shared" si="27"/>
        <v>0</v>
      </c>
    </row>
    <row r="760" spans="1:7" ht="15">
      <c r="A760" s="1096"/>
      <c r="B760" s="1168"/>
      <c r="C760" s="797" t="s">
        <v>243</v>
      </c>
      <c r="D760" s="23" t="s">
        <v>327</v>
      </c>
      <c r="E760" s="642">
        <v>2</v>
      </c>
      <c r="F760" s="111"/>
      <c r="G760" s="58">
        <f t="shared" si="27"/>
        <v>0</v>
      </c>
    </row>
    <row r="761" spans="1:7" ht="51">
      <c r="A761" s="1137">
        <v>2</v>
      </c>
      <c r="B761" s="1150">
        <v>2.9</v>
      </c>
      <c r="C761" s="798" t="s">
        <v>244</v>
      </c>
      <c r="D761" s="23"/>
      <c r="E761" s="642"/>
      <c r="F761" s="111"/>
      <c r="G761" s="58">
        <f t="shared" si="27"/>
        <v>0</v>
      </c>
    </row>
    <row r="762" spans="1:7" ht="15">
      <c r="A762" s="1096"/>
      <c r="B762" s="1168"/>
      <c r="C762" s="798" t="s">
        <v>335</v>
      </c>
      <c r="D762" s="23"/>
      <c r="E762" s="642"/>
      <c r="F762" s="111"/>
      <c r="G762" s="58">
        <f t="shared" si="27"/>
        <v>0</v>
      </c>
    </row>
    <row r="763" spans="1:7" ht="15">
      <c r="A763" s="1096"/>
      <c r="B763" s="1168"/>
      <c r="C763" s="798" t="s">
        <v>245</v>
      </c>
      <c r="D763" s="23" t="s">
        <v>327</v>
      </c>
      <c r="E763" s="642">
        <v>10</v>
      </c>
      <c r="F763" s="111"/>
      <c r="G763" s="58">
        <f t="shared" si="27"/>
        <v>0</v>
      </c>
    </row>
    <row r="764" spans="1:7" ht="76.5">
      <c r="A764" s="1137">
        <v>3</v>
      </c>
      <c r="B764" s="1150">
        <v>2.9</v>
      </c>
      <c r="C764" s="798" t="s">
        <v>479</v>
      </c>
      <c r="D764" s="176"/>
      <c r="E764" s="623"/>
      <c r="F764" s="177"/>
      <c r="G764" s="58">
        <f t="shared" si="27"/>
        <v>0</v>
      </c>
    </row>
    <row r="765" spans="1:7" ht="15">
      <c r="A765" s="1096"/>
      <c r="B765" s="1168"/>
      <c r="C765" s="798" t="s">
        <v>336</v>
      </c>
      <c r="D765" s="23" t="s">
        <v>327</v>
      </c>
      <c r="E765" s="642">
        <v>15</v>
      </c>
      <c r="F765" s="111"/>
      <c r="G765" s="58">
        <f t="shared" si="27"/>
        <v>0</v>
      </c>
    </row>
    <row r="766" spans="1:7" ht="25.5">
      <c r="A766" s="1137">
        <v>4</v>
      </c>
      <c r="B766" s="1150">
        <v>2.9</v>
      </c>
      <c r="C766" s="799" t="s">
        <v>246</v>
      </c>
      <c r="D766" s="23"/>
      <c r="E766" s="642"/>
      <c r="F766" s="111"/>
      <c r="G766" s="58">
        <f t="shared" si="27"/>
        <v>0</v>
      </c>
    </row>
    <row r="767" spans="1:7" thickBot="1">
      <c r="A767" s="1138"/>
      <c r="B767" s="1151"/>
      <c r="C767" s="800" t="s">
        <v>247</v>
      </c>
      <c r="D767" s="148" t="s">
        <v>249</v>
      </c>
      <c r="E767" s="634">
        <v>1</v>
      </c>
      <c r="F767" s="149"/>
      <c r="G767" s="60">
        <f t="shared" ref="G767:G779" si="28">SUM(E767*F767)</f>
        <v>0</v>
      </c>
    </row>
    <row r="768" spans="1:7" ht="16.5" thickBot="1">
      <c r="A768" s="103"/>
      <c r="B768" s="872"/>
      <c r="C768" s="250" t="s">
        <v>175</v>
      </c>
      <c r="D768" s="1000"/>
      <c r="E768" s="1001"/>
      <c r="F768" s="1002"/>
      <c r="G768" s="85">
        <f>SUM(G758:G767)</f>
        <v>0</v>
      </c>
    </row>
    <row r="769" spans="1:7" ht="16.5" thickBot="1">
      <c r="A769" s="202" t="s">
        <v>9</v>
      </c>
      <c r="B769" s="875"/>
      <c r="C769" s="35" t="s">
        <v>248</v>
      </c>
      <c r="D769" s="1021"/>
      <c r="E769" s="1001"/>
      <c r="F769" s="1001"/>
      <c r="G769" s="1002"/>
    </row>
    <row r="770" spans="1:7" ht="38.25">
      <c r="A770" s="1047">
        <v>1</v>
      </c>
      <c r="B770" s="1167">
        <v>2.11</v>
      </c>
      <c r="C770" s="716" t="s">
        <v>400</v>
      </c>
      <c r="D770" s="36"/>
      <c r="E770" s="667"/>
      <c r="F770" s="269"/>
      <c r="G770" s="715">
        <f t="shared" si="28"/>
        <v>0</v>
      </c>
    </row>
    <row r="771" spans="1:7" ht="15">
      <c r="A771" s="1049"/>
      <c r="B771" s="1251"/>
      <c r="C771" s="801" t="s">
        <v>326</v>
      </c>
      <c r="D771" s="23" t="s">
        <v>306</v>
      </c>
      <c r="E771" s="642">
        <v>5</v>
      </c>
      <c r="F771" s="111"/>
      <c r="G771" s="58">
        <f t="shared" si="28"/>
        <v>0</v>
      </c>
    </row>
    <row r="772" spans="1:7" ht="25.5">
      <c r="A772" s="1135">
        <v>2</v>
      </c>
      <c r="B772" s="1150">
        <v>2.11</v>
      </c>
      <c r="C772" s="717" t="s">
        <v>405</v>
      </c>
      <c r="D772" s="23"/>
      <c r="E772" s="642"/>
      <c r="F772" s="111"/>
      <c r="G772" s="58">
        <f t="shared" si="28"/>
        <v>0</v>
      </c>
    </row>
    <row r="773" spans="1:7" ht="15">
      <c r="A773" s="1139"/>
      <c r="B773" s="1251"/>
      <c r="C773" s="801" t="s">
        <v>326</v>
      </c>
      <c r="D773" s="23" t="s">
        <v>306</v>
      </c>
      <c r="E773" s="642">
        <v>25</v>
      </c>
      <c r="F773" s="111"/>
      <c r="G773" s="58">
        <f t="shared" si="28"/>
        <v>0</v>
      </c>
    </row>
    <row r="774" spans="1:7" ht="25.5">
      <c r="A774" s="1135">
        <v>3</v>
      </c>
      <c r="B774" s="1150">
        <v>2.11</v>
      </c>
      <c r="C774" s="717" t="s">
        <v>304</v>
      </c>
      <c r="D774" s="23"/>
      <c r="E774" s="642"/>
      <c r="F774" s="111"/>
      <c r="G774" s="58">
        <f t="shared" si="28"/>
        <v>0</v>
      </c>
    </row>
    <row r="775" spans="1:7" ht="15">
      <c r="A775" s="1139"/>
      <c r="B775" s="1251"/>
      <c r="C775" s="717" t="s">
        <v>189</v>
      </c>
      <c r="D775" s="23" t="s">
        <v>249</v>
      </c>
      <c r="E775" s="642">
        <v>1</v>
      </c>
      <c r="F775" s="111"/>
      <c r="G775" s="58">
        <f t="shared" si="28"/>
        <v>0</v>
      </c>
    </row>
    <row r="776" spans="1:7" ht="38.25">
      <c r="A776" s="1135">
        <v>4</v>
      </c>
      <c r="B776" s="1150">
        <v>2.9</v>
      </c>
      <c r="C776" s="802" t="s">
        <v>603</v>
      </c>
      <c r="D776" s="23"/>
      <c r="E776" s="642"/>
      <c r="F776" s="111"/>
      <c r="G776" s="58">
        <f t="shared" si="28"/>
        <v>0</v>
      </c>
    </row>
    <row r="777" spans="1:7" ht="15">
      <c r="A777" s="1139"/>
      <c r="B777" s="1251"/>
      <c r="C777" s="802" t="s">
        <v>250</v>
      </c>
      <c r="D777" s="23" t="s">
        <v>327</v>
      </c>
      <c r="E777" s="642">
        <v>4</v>
      </c>
      <c r="F777" s="111"/>
      <c r="G777" s="58">
        <f t="shared" si="28"/>
        <v>0</v>
      </c>
    </row>
    <row r="778" spans="1:7" ht="51">
      <c r="A778" s="1135">
        <v>5</v>
      </c>
      <c r="B778" s="1150">
        <v>2.11</v>
      </c>
      <c r="C778" s="803" t="s">
        <v>357</v>
      </c>
      <c r="D778" s="23"/>
      <c r="E778" s="642"/>
      <c r="F778" s="111"/>
      <c r="G778" s="58">
        <f t="shared" si="28"/>
        <v>0</v>
      </c>
    </row>
    <row r="779" spans="1:7" thickBot="1">
      <c r="A779" s="1093"/>
      <c r="B779" s="1252"/>
      <c r="C779" s="804" t="s">
        <v>604</v>
      </c>
      <c r="D779" s="148" t="s">
        <v>6</v>
      </c>
      <c r="E779" s="634">
        <v>5</v>
      </c>
      <c r="F779" s="149"/>
      <c r="G779" s="60">
        <f t="shared" si="28"/>
        <v>0</v>
      </c>
    </row>
    <row r="780" spans="1:7" ht="16.5" thickBot="1">
      <c r="A780" s="103"/>
      <c r="B780" s="898"/>
      <c r="C780" s="521" t="s">
        <v>175</v>
      </c>
      <c r="D780" s="1017"/>
      <c r="E780" s="1015"/>
      <c r="F780" s="1016"/>
      <c r="G780" s="242">
        <f>SUM(G770:G779)</f>
        <v>0</v>
      </c>
    </row>
    <row r="781" spans="1:7" ht="16.5" thickBot="1">
      <c r="A781" s="202" t="s">
        <v>10</v>
      </c>
      <c r="B781" s="875"/>
      <c r="C781" s="805" t="s">
        <v>251</v>
      </c>
      <c r="D781" s="1000"/>
      <c r="E781" s="1001"/>
      <c r="F781" s="1001"/>
      <c r="G781" s="1002"/>
    </row>
    <row r="782" spans="1:7" ht="63.75">
      <c r="A782" s="1140">
        <v>1</v>
      </c>
      <c r="B782" s="1253">
        <v>2.13</v>
      </c>
      <c r="C782" s="806" t="s">
        <v>252</v>
      </c>
      <c r="D782" s="36"/>
      <c r="E782" s="667"/>
      <c r="F782" s="269"/>
      <c r="G782" s="715"/>
    </row>
    <row r="783" spans="1:7" ht="25.5">
      <c r="A783" s="1094"/>
      <c r="B783" s="1143"/>
      <c r="C783" s="801" t="s">
        <v>605</v>
      </c>
      <c r="D783" s="23" t="s">
        <v>363</v>
      </c>
      <c r="E783" s="602">
        <v>1</v>
      </c>
      <c r="F783" s="111"/>
      <c r="G783" s="58">
        <f>SUM(E783*F783)</f>
        <v>0</v>
      </c>
    </row>
    <row r="784" spans="1:7" ht="25.5">
      <c r="A784" s="1094"/>
      <c r="B784" s="892">
        <v>2.11</v>
      </c>
      <c r="C784" s="801" t="s">
        <v>606</v>
      </c>
      <c r="D784" s="23" t="s">
        <v>363</v>
      </c>
      <c r="E784" s="602">
        <v>1</v>
      </c>
      <c r="F784" s="111"/>
      <c r="G784" s="58">
        <f>SUM(E784*F784)</f>
        <v>0</v>
      </c>
    </row>
    <row r="785" spans="1:7" ht="26.25" thickBot="1">
      <c r="A785" s="1094"/>
      <c r="B785" s="885">
        <v>2.11</v>
      </c>
      <c r="C785" s="807" t="s">
        <v>607</v>
      </c>
      <c r="D785" s="148" t="s">
        <v>363</v>
      </c>
      <c r="E785" s="672">
        <v>1</v>
      </c>
      <c r="F785" s="149"/>
      <c r="G785" s="60">
        <f>SUM(E785*F785)</f>
        <v>0</v>
      </c>
    </row>
    <row r="786" spans="1:7" ht="16.5" thickBot="1">
      <c r="A786" s="103"/>
      <c r="B786" s="872"/>
      <c r="C786" s="250" t="s">
        <v>175</v>
      </c>
      <c r="D786" s="1000"/>
      <c r="E786" s="1001"/>
      <c r="F786" s="1002"/>
      <c r="G786" s="85">
        <f>SUM(G783:G785)</f>
        <v>0</v>
      </c>
    </row>
    <row r="787" spans="1:7" ht="16.5" thickBot="1">
      <c r="A787" s="246" t="s">
        <v>24</v>
      </c>
      <c r="B787" s="910"/>
      <c r="C787" s="808" t="s">
        <v>78</v>
      </c>
      <c r="D787" s="1000"/>
      <c r="E787" s="1001"/>
      <c r="F787" s="1001"/>
      <c r="G787" s="1002"/>
    </row>
    <row r="788" spans="1:7" ht="51.75" thickBot="1">
      <c r="A788" s="98">
        <v>1</v>
      </c>
      <c r="B788" s="897">
        <v>2.12</v>
      </c>
      <c r="C788" s="809" t="s">
        <v>401</v>
      </c>
      <c r="D788" s="100" t="s">
        <v>1</v>
      </c>
      <c r="E788" s="603">
        <v>35</v>
      </c>
      <c r="F788" s="101"/>
      <c r="G788" s="102">
        <f>SUM(E788*F788)</f>
        <v>0</v>
      </c>
    </row>
    <row r="789" spans="1:7" ht="16.5" thickBot="1">
      <c r="A789" s="103"/>
      <c r="B789" s="872"/>
      <c r="C789" s="250" t="s">
        <v>175</v>
      </c>
      <c r="D789" s="1000"/>
      <c r="E789" s="1001"/>
      <c r="F789" s="1002"/>
      <c r="G789" s="85">
        <f>SUM(G788)</f>
        <v>0</v>
      </c>
    </row>
    <row r="790" spans="1:7" ht="16.5" thickBot="1">
      <c r="A790" s="202" t="s">
        <v>62</v>
      </c>
      <c r="B790" s="875"/>
      <c r="C790" s="277" t="s">
        <v>146</v>
      </c>
      <c r="D790" s="1000"/>
      <c r="E790" s="1001"/>
      <c r="F790" s="1001"/>
      <c r="G790" s="1002"/>
    </row>
    <row r="791" spans="1:7" ht="25.5">
      <c r="A791" s="579">
        <v>1</v>
      </c>
      <c r="B791" s="880">
        <v>6</v>
      </c>
      <c r="C791" s="810" t="s">
        <v>408</v>
      </c>
      <c r="D791" s="107" t="s">
        <v>6</v>
      </c>
      <c r="E791" s="631">
        <v>45</v>
      </c>
      <c r="F791" s="151"/>
      <c r="G791" s="122">
        <f>SUM(E791*F791)</f>
        <v>0</v>
      </c>
    </row>
    <row r="792" spans="1:7" ht="38.25">
      <c r="A792" s="184">
        <v>2</v>
      </c>
      <c r="B792" s="892">
        <v>6</v>
      </c>
      <c r="C792" s="811" t="s">
        <v>402</v>
      </c>
      <c r="D792" s="23" t="s">
        <v>249</v>
      </c>
      <c r="E792" s="642">
        <v>1</v>
      </c>
      <c r="F792" s="111"/>
      <c r="G792" s="122">
        <f t="shared" ref="G792:G803" si="29">SUM(E792*F792)</f>
        <v>0</v>
      </c>
    </row>
    <row r="793" spans="1:7" ht="53.25" customHeight="1">
      <c r="A793" s="184">
        <v>3</v>
      </c>
      <c r="B793" s="892">
        <v>2.19</v>
      </c>
      <c r="C793" s="718" t="s">
        <v>253</v>
      </c>
      <c r="D793" s="23" t="s">
        <v>363</v>
      </c>
      <c r="E793" s="602">
        <v>1</v>
      </c>
      <c r="F793" s="111"/>
      <c r="G793" s="122">
        <f t="shared" si="29"/>
        <v>0</v>
      </c>
    </row>
    <row r="794" spans="1:7" ht="63.75">
      <c r="A794" s="184">
        <v>4</v>
      </c>
      <c r="B794" s="892">
        <v>6</v>
      </c>
      <c r="C794" s="812" t="s">
        <v>750</v>
      </c>
      <c r="D794" s="187" t="s">
        <v>50</v>
      </c>
      <c r="E794" s="619">
        <v>5</v>
      </c>
      <c r="F794" s="116"/>
      <c r="G794" s="102">
        <f t="shared" si="29"/>
        <v>0</v>
      </c>
    </row>
    <row r="795" spans="1:7" ht="77.25" customHeight="1">
      <c r="A795" s="1135">
        <v>5</v>
      </c>
      <c r="B795" s="1150">
        <v>6</v>
      </c>
      <c r="C795" s="813" t="s">
        <v>751</v>
      </c>
      <c r="D795" s="529"/>
      <c r="E795" s="681"/>
      <c r="F795" s="116"/>
      <c r="G795" s="117">
        <f>SUM(E795*F795)</f>
        <v>0</v>
      </c>
    </row>
    <row r="796" spans="1:7" ht="54.75" customHeight="1">
      <c r="A796" s="1158"/>
      <c r="B796" s="1168"/>
      <c r="C796" s="814" t="s">
        <v>254</v>
      </c>
      <c r="D796" s="530"/>
      <c r="E796" s="682"/>
      <c r="F796" s="151"/>
      <c r="G796" s="122">
        <f t="shared" si="29"/>
        <v>0</v>
      </c>
    </row>
    <row r="797" spans="1:7" ht="42" customHeight="1" thickBot="1">
      <c r="A797" s="1159"/>
      <c r="B797" s="924">
        <v>6</v>
      </c>
      <c r="C797" s="815" t="s">
        <v>402</v>
      </c>
      <c r="D797" s="187" t="s">
        <v>249</v>
      </c>
      <c r="E797" s="619">
        <v>1</v>
      </c>
      <c r="F797" s="116"/>
      <c r="G797" s="102">
        <f>SUM(E797*F797)</f>
        <v>0</v>
      </c>
    </row>
    <row r="798" spans="1:7" ht="16.5" thickBot="1">
      <c r="A798" s="103"/>
      <c r="B798" s="898"/>
      <c r="C798" s="250" t="s">
        <v>175</v>
      </c>
      <c r="D798" s="1000"/>
      <c r="E798" s="1001"/>
      <c r="F798" s="1002"/>
      <c r="G798" s="85">
        <f>SUM(G791:G797)</f>
        <v>0</v>
      </c>
    </row>
    <row r="799" spans="1:7" ht="16.5" thickBot="1">
      <c r="A799" s="202" t="s">
        <v>63</v>
      </c>
      <c r="B799" s="875"/>
      <c r="C799" s="816" t="s">
        <v>255</v>
      </c>
      <c r="D799" s="1021"/>
      <c r="E799" s="1001"/>
      <c r="F799" s="1001"/>
      <c r="G799" s="1002"/>
    </row>
    <row r="800" spans="1:7" ht="51">
      <c r="A800" s="1047">
        <v>1</v>
      </c>
      <c r="B800" s="1167">
        <v>6</v>
      </c>
      <c r="C800" s="817" t="s">
        <v>256</v>
      </c>
      <c r="D800" s="107"/>
      <c r="E800" s="631"/>
      <c r="F800" s="151"/>
      <c r="G800" s="122">
        <f t="shared" si="29"/>
        <v>0</v>
      </c>
    </row>
    <row r="801" spans="1:7" ht="15">
      <c r="A801" s="1048"/>
      <c r="B801" s="1168"/>
      <c r="C801" s="818" t="s">
        <v>346</v>
      </c>
      <c r="D801" s="23" t="s">
        <v>6</v>
      </c>
      <c r="E801" s="642">
        <v>21</v>
      </c>
      <c r="F801" s="111"/>
      <c r="G801" s="122">
        <f t="shared" si="29"/>
        <v>0</v>
      </c>
    </row>
    <row r="802" spans="1:7" ht="38.25">
      <c r="A802" s="1045">
        <v>2</v>
      </c>
      <c r="B802" s="1150">
        <v>6</v>
      </c>
      <c r="C802" s="819" t="s">
        <v>274</v>
      </c>
      <c r="D802" s="23"/>
      <c r="E802" s="642"/>
      <c r="F802" s="111"/>
      <c r="G802" s="122">
        <f t="shared" si="29"/>
        <v>0</v>
      </c>
    </row>
    <row r="803" spans="1:7" thickBot="1">
      <c r="A803" s="1051"/>
      <c r="B803" s="1151"/>
      <c r="C803" s="815" t="s">
        <v>257</v>
      </c>
      <c r="D803" s="187" t="s">
        <v>363</v>
      </c>
      <c r="E803" s="641">
        <v>2</v>
      </c>
      <c r="F803" s="116"/>
      <c r="G803" s="102">
        <f t="shared" si="29"/>
        <v>0</v>
      </c>
    </row>
    <row r="804" spans="1:7" ht="16.5" thickBot="1">
      <c r="A804" s="103"/>
      <c r="B804" s="872"/>
      <c r="C804" s="250" t="s">
        <v>175</v>
      </c>
      <c r="D804" s="1000"/>
      <c r="E804" s="1001"/>
      <c r="F804" s="1002"/>
      <c r="G804" s="85">
        <f>SUM(G800:G803)</f>
        <v>0</v>
      </c>
    </row>
    <row r="805" spans="1:7" ht="32.25" customHeight="1" thickBot="1">
      <c r="A805" s="202" t="s">
        <v>3</v>
      </c>
      <c r="B805" s="875"/>
      <c r="C805" s="1043" t="s">
        <v>258</v>
      </c>
      <c r="D805" s="1044"/>
      <c r="E805" s="1044"/>
      <c r="F805" s="1044"/>
      <c r="G805" s="968"/>
    </row>
    <row r="806" spans="1:7">
      <c r="A806" s="278" t="s">
        <v>7</v>
      </c>
      <c r="B806" s="925"/>
      <c r="C806" s="1031" t="s">
        <v>259</v>
      </c>
      <c r="D806" s="1032"/>
      <c r="E806" s="1032"/>
      <c r="F806" s="1033"/>
      <c r="G806" s="279">
        <f>SUM(G756)</f>
        <v>0</v>
      </c>
    </row>
    <row r="807" spans="1:7">
      <c r="A807" s="280" t="s">
        <v>8</v>
      </c>
      <c r="B807" s="926"/>
      <c r="C807" s="1034" t="s">
        <v>71</v>
      </c>
      <c r="D807" s="1035"/>
      <c r="E807" s="1035"/>
      <c r="F807" s="1036"/>
      <c r="G807" s="179">
        <f>SUM(G768)</f>
        <v>0</v>
      </c>
    </row>
    <row r="808" spans="1:7">
      <c r="A808" s="280" t="s">
        <v>9</v>
      </c>
      <c r="B808" s="926"/>
      <c r="C808" s="1034" t="s">
        <v>248</v>
      </c>
      <c r="D808" s="1035"/>
      <c r="E808" s="1035"/>
      <c r="F808" s="1036"/>
      <c r="G808" s="179">
        <f>SUM(G780)</f>
        <v>0</v>
      </c>
    </row>
    <row r="809" spans="1:7">
      <c r="A809" s="280" t="s">
        <v>10</v>
      </c>
      <c r="B809" s="926"/>
      <c r="C809" s="1034" t="s">
        <v>251</v>
      </c>
      <c r="D809" s="1035"/>
      <c r="E809" s="1035"/>
      <c r="F809" s="1036"/>
      <c r="G809" s="179">
        <f>SUM(G786)</f>
        <v>0</v>
      </c>
    </row>
    <row r="810" spans="1:7">
      <c r="A810" s="280" t="s">
        <v>24</v>
      </c>
      <c r="B810" s="926"/>
      <c r="C810" s="1034" t="s">
        <v>78</v>
      </c>
      <c r="D810" s="1035"/>
      <c r="E810" s="1035"/>
      <c r="F810" s="1036"/>
      <c r="G810" s="179">
        <f>SUM(G789)</f>
        <v>0</v>
      </c>
    </row>
    <row r="811" spans="1:7">
      <c r="A811" s="280" t="s">
        <v>62</v>
      </c>
      <c r="B811" s="926"/>
      <c r="C811" s="1034" t="s">
        <v>146</v>
      </c>
      <c r="D811" s="1035"/>
      <c r="E811" s="1035"/>
      <c r="F811" s="1036"/>
      <c r="G811" s="179">
        <f>SUM(G798)</f>
        <v>0</v>
      </c>
    </row>
    <row r="812" spans="1:7" ht="16.5" thickBot="1">
      <c r="A812" s="683" t="s">
        <v>63</v>
      </c>
      <c r="B812" s="927"/>
      <c r="C812" s="1037" t="s">
        <v>255</v>
      </c>
      <c r="D812" s="1038"/>
      <c r="E812" s="1038"/>
      <c r="F812" s="1039"/>
      <c r="G812" s="271">
        <f>SUM(G804)</f>
        <v>0</v>
      </c>
    </row>
    <row r="813" spans="1:7" ht="18.75" thickBot="1">
      <c r="A813" s="684"/>
      <c r="B813" s="928"/>
      <c r="C813" s="685" t="s">
        <v>175</v>
      </c>
      <c r="D813" s="1025"/>
      <c r="E813" s="1001"/>
      <c r="F813" s="1001"/>
      <c r="G813" s="129">
        <f>SUM(G806:G812)</f>
        <v>0</v>
      </c>
    </row>
    <row r="814" spans="1:7" ht="16.5" thickBot="1">
      <c r="A814" s="473"/>
      <c r="B814" s="916"/>
      <c r="C814" s="1028" t="s">
        <v>456</v>
      </c>
      <c r="D814" s="1029"/>
      <c r="E814" s="1029"/>
      <c r="F814" s="1029"/>
      <c r="G814" s="1030"/>
    </row>
    <row r="815" spans="1:7" ht="16.5" thickBot="1">
      <c r="A815" s="127" t="s">
        <v>2</v>
      </c>
      <c r="B815" s="875"/>
      <c r="C815" s="1040" t="s">
        <v>232</v>
      </c>
      <c r="D815" s="1041"/>
      <c r="E815" s="1041"/>
      <c r="F815" s="1042"/>
      <c r="G815" s="85">
        <f>SUM(G743)</f>
        <v>0</v>
      </c>
    </row>
    <row r="816" spans="1:7" ht="16.5" thickBot="1">
      <c r="A816" s="127" t="s">
        <v>3</v>
      </c>
      <c r="B816" s="875"/>
      <c r="C816" s="1003" t="s">
        <v>239</v>
      </c>
      <c r="D816" s="1004"/>
      <c r="E816" s="1004"/>
      <c r="F816" s="1005"/>
      <c r="G816" s="85">
        <f>SUM(G813)</f>
        <v>0</v>
      </c>
    </row>
    <row r="817" spans="1:7" ht="18.75" thickBot="1">
      <c r="A817" s="140"/>
      <c r="B817" s="878"/>
      <c r="C817" s="250" t="s">
        <v>260</v>
      </c>
      <c r="D817" s="125"/>
      <c r="E817" s="126"/>
      <c r="F817" s="48"/>
      <c r="G817" s="129">
        <f>SUM(G815:G816)</f>
        <v>0</v>
      </c>
    </row>
    <row r="818" spans="1:7" ht="34.5" customHeight="1" thickBot="1">
      <c r="A818" s="1146" t="s">
        <v>672</v>
      </c>
      <c r="B818" s="1147"/>
      <c r="C818" s="1148"/>
      <c r="D818" s="1148"/>
      <c r="E818" s="1148"/>
      <c r="F818" s="1148"/>
      <c r="G818" s="1149"/>
    </row>
    <row r="819" spans="1:7" ht="16.5" thickBot="1">
      <c r="A819" s="127" t="s">
        <v>2</v>
      </c>
      <c r="B819" s="875"/>
      <c r="C819" s="35" t="s">
        <v>232</v>
      </c>
      <c r="D819" s="1006"/>
      <c r="E819" s="1001"/>
      <c r="F819" s="1001"/>
      <c r="G819" s="1002"/>
    </row>
    <row r="820" spans="1:7" ht="91.5" customHeight="1">
      <c r="A820" s="1047">
        <v>1</v>
      </c>
      <c r="B820" s="897" t="s">
        <v>476</v>
      </c>
      <c r="C820" s="719" t="s">
        <v>791</v>
      </c>
      <c r="D820" s="173"/>
      <c r="E820" s="621"/>
      <c r="F820" s="174"/>
      <c r="G820" s="175"/>
    </row>
    <row r="821" spans="1:7" ht="15">
      <c r="A821" s="1068"/>
      <c r="B821" s="900"/>
      <c r="C821" s="710" t="s">
        <v>64</v>
      </c>
      <c r="D821" s="23" t="s">
        <v>6</v>
      </c>
      <c r="E821" s="602">
        <v>22</v>
      </c>
      <c r="F821" s="111"/>
      <c r="G821" s="58">
        <f>SUM(E821*F821)</f>
        <v>0</v>
      </c>
    </row>
    <row r="822" spans="1:7" ht="76.5">
      <c r="A822" s="1045">
        <v>2</v>
      </c>
      <c r="B822" s="897" t="s">
        <v>476</v>
      </c>
      <c r="C822" s="720" t="s">
        <v>608</v>
      </c>
      <c r="D822" s="23"/>
      <c r="E822" s="602"/>
      <c r="F822" s="111"/>
      <c r="G822" s="58">
        <f t="shared" ref="G822:G844" si="30">SUM(E822*F822)</f>
        <v>0</v>
      </c>
    </row>
    <row r="823" spans="1:7" ht="15">
      <c r="A823" s="1048"/>
      <c r="B823" s="897"/>
      <c r="C823" s="710" t="s">
        <v>65</v>
      </c>
      <c r="D823" s="23" t="s">
        <v>363</v>
      </c>
      <c r="E823" s="602">
        <v>6</v>
      </c>
      <c r="F823" s="111"/>
      <c r="G823" s="58">
        <f t="shared" si="30"/>
        <v>0</v>
      </c>
    </row>
    <row r="824" spans="1:7" ht="102">
      <c r="A824" s="1045">
        <v>3</v>
      </c>
      <c r="B824" s="901" t="s">
        <v>476</v>
      </c>
      <c r="C824" s="711" t="s">
        <v>233</v>
      </c>
      <c r="D824" s="23"/>
      <c r="E824" s="602"/>
      <c r="F824" s="111"/>
      <c r="G824" s="58">
        <f t="shared" si="30"/>
        <v>0</v>
      </c>
    </row>
    <row r="825" spans="1:7" ht="15">
      <c r="A825" s="1048"/>
      <c r="B825" s="900"/>
      <c r="C825" s="710" t="s">
        <v>609</v>
      </c>
      <c r="D825" s="23" t="s">
        <v>363</v>
      </c>
      <c r="E825" s="602">
        <v>8</v>
      </c>
      <c r="F825" s="111"/>
      <c r="G825" s="58">
        <f t="shared" si="30"/>
        <v>0</v>
      </c>
    </row>
    <row r="826" spans="1:7" ht="25.5">
      <c r="A826" s="1045">
        <v>4</v>
      </c>
      <c r="B826" s="897" t="s">
        <v>476</v>
      </c>
      <c r="C826" s="720" t="s">
        <v>590</v>
      </c>
      <c r="D826" s="23"/>
      <c r="E826" s="602"/>
      <c r="F826" s="111"/>
      <c r="G826" s="58">
        <f t="shared" si="30"/>
        <v>0</v>
      </c>
    </row>
    <row r="827" spans="1:7" ht="15">
      <c r="A827" s="1048"/>
      <c r="B827" s="897"/>
      <c r="C827" s="979" t="s">
        <v>55</v>
      </c>
      <c r="D827" s="23" t="s">
        <v>363</v>
      </c>
      <c r="E827" s="602">
        <v>2</v>
      </c>
      <c r="F827" s="111"/>
      <c r="G827" s="58">
        <f t="shared" si="30"/>
        <v>0</v>
      </c>
    </row>
    <row r="828" spans="1:7" ht="38.25">
      <c r="A828" s="1045">
        <v>5</v>
      </c>
      <c r="B828" s="977" t="s">
        <v>476</v>
      </c>
      <c r="C828" s="720" t="s">
        <v>610</v>
      </c>
      <c r="D828" s="23"/>
      <c r="E828" s="602"/>
      <c r="F828" s="111"/>
      <c r="G828" s="58">
        <f t="shared" si="30"/>
        <v>0</v>
      </c>
    </row>
    <row r="829" spans="1:7" ht="15">
      <c r="A829" s="1048"/>
      <c r="B829" s="981"/>
      <c r="C829" s="710" t="s">
        <v>66</v>
      </c>
      <c r="D829" s="23" t="s">
        <v>363</v>
      </c>
      <c r="E829" s="602">
        <v>2</v>
      </c>
      <c r="F829" s="111"/>
      <c r="G829" s="58">
        <f t="shared" si="30"/>
        <v>0</v>
      </c>
    </row>
    <row r="830" spans="1:7" ht="38.25">
      <c r="A830" s="1045">
        <v>6</v>
      </c>
      <c r="B830" s="897" t="s">
        <v>476</v>
      </c>
      <c r="C830" s="980" t="s">
        <v>593</v>
      </c>
      <c r="D830" s="23"/>
      <c r="E830" s="602"/>
      <c r="F830" s="111"/>
      <c r="G830" s="58">
        <f t="shared" si="30"/>
        <v>0</v>
      </c>
    </row>
    <row r="831" spans="1:7" ht="15">
      <c r="A831" s="1046"/>
      <c r="B831" s="897"/>
      <c r="C831" s="979" t="s">
        <v>66</v>
      </c>
      <c r="D831" s="23" t="s">
        <v>363</v>
      </c>
      <c r="E831" s="602">
        <v>2</v>
      </c>
      <c r="F831" s="111"/>
      <c r="G831" s="58">
        <f t="shared" si="30"/>
        <v>0</v>
      </c>
    </row>
    <row r="832" spans="1:7" ht="38.25">
      <c r="A832" s="1152">
        <v>7</v>
      </c>
      <c r="B832" s="901" t="s">
        <v>472</v>
      </c>
      <c r="C832" s="676" t="s">
        <v>595</v>
      </c>
      <c r="D832" s="23"/>
      <c r="E832" s="602"/>
      <c r="F832" s="111"/>
      <c r="G832" s="58">
        <f t="shared" si="30"/>
        <v>0</v>
      </c>
    </row>
    <row r="833" spans="1:7" ht="15">
      <c r="A833" s="1153"/>
      <c r="B833" s="900"/>
      <c r="C833" s="710" t="s">
        <v>67</v>
      </c>
      <c r="D833" s="23" t="s">
        <v>363</v>
      </c>
      <c r="E833" s="602">
        <v>2</v>
      </c>
      <c r="F833" s="111"/>
      <c r="G833" s="58">
        <f t="shared" si="30"/>
        <v>0</v>
      </c>
    </row>
    <row r="834" spans="1:7" ht="38.25">
      <c r="A834" s="1045">
        <v>8</v>
      </c>
      <c r="B834" s="897" t="s">
        <v>476</v>
      </c>
      <c r="C834" s="675" t="s">
        <v>403</v>
      </c>
      <c r="D834" s="23"/>
      <c r="E834" s="642"/>
      <c r="F834" s="111"/>
      <c r="G834" s="58">
        <f t="shared" si="30"/>
        <v>0</v>
      </c>
    </row>
    <row r="835" spans="1:7" ht="15">
      <c r="A835" s="1048"/>
      <c r="B835" s="900"/>
      <c r="C835" s="710" t="s">
        <v>236</v>
      </c>
      <c r="D835" s="23" t="s">
        <v>6</v>
      </c>
      <c r="E835" s="642">
        <v>11</v>
      </c>
      <c r="F835" s="111"/>
      <c r="G835" s="58">
        <f t="shared" si="30"/>
        <v>0</v>
      </c>
    </row>
    <row r="836" spans="1:7" ht="51">
      <c r="A836" s="1045">
        <v>9</v>
      </c>
      <c r="B836" s="897">
        <v>4</v>
      </c>
      <c r="C836" s="711" t="s">
        <v>611</v>
      </c>
      <c r="D836" s="23"/>
      <c r="E836" s="642"/>
      <c r="F836" s="111"/>
      <c r="G836" s="58">
        <f t="shared" si="30"/>
        <v>0</v>
      </c>
    </row>
    <row r="837" spans="1:7" ht="15">
      <c r="A837" s="1048"/>
      <c r="B837" s="900"/>
      <c r="C837" s="710" t="s">
        <v>237</v>
      </c>
      <c r="D837" s="23" t="s">
        <v>195</v>
      </c>
      <c r="E837" s="642">
        <v>1</v>
      </c>
      <c r="F837" s="111"/>
      <c r="G837" s="58">
        <f t="shared" si="30"/>
        <v>0</v>
      </c>
    </row>
    <row r="838" spans="1:7" ht="76.5">
      <c r="A838" s="1045">
        <v>10</v>
      </c>
      <c r="B838" s="897" t="s">
        <v>475</v>
      </c>
      <c r="C838" s="711" t="s">
        <v>612</v>
      </c>
      <c r="D838" s="23"/>
      <c r="E838" s="642"/>
      <c r="F838" s="111"/>
      <c r="G838" s="58">
        <f t="shared" si="30"/>
        <v>0</v>
      </c>
    </row>
    <row r="839" spans="1:7" ht="15">
      <c r="A839" s="1048"/>
      <c r="B839" s="897"/>
      <c r="C839" s="710" t="s">
        <v>67</v>
      </c>
      <c r="D839" s="23" t="s">
        <v>363</v>
      </c>
      <c r="E839" s="602">
        <v>1</v>
      </c>
      <c r="F839" s="111"/>
      <c r="G839" s="58">
        <f t="shared" si="30"/>
        <v>0</v>
      </c>
    </row>
    <row r="840" spans="1:7" thickBot="1">
      <c r="A840" s="93">
        <v>11</v>
      </c>
      <c r="B840" s="901"/>
      <c r="C840" s="686" t="s">
        <v>238</v>
      </c>
      <c r="D840" s="187" t="s">
        <v>249</v>
      </c>
      <c r="E840" s="619">
        <v>1</v>
      </c>
      <c r="F840" s="116"/>
      <c r="G840" s="117">
        <f t="shared" si="30"/>
        <v>0</v>
      </c>
    </row>
    <row r="841" spans="1:7" ht="16.5" thickBot="1">
      <c r="A841" s="103"/>
      <c r="B841" s="872"/>
      <c r="C841" s="250" t="s">
        <v>175</v>
      </c>
      <c r="D841" s="1000"/>
      <c r="E841" s="1001"/>
      <c r="F841" s="1002"/>
      <c r="G841" s="85">
        <f>SUM(G821:G840)</f>
        <v>0</v>
      </c>
    </row>
    <row r="842" spans="1:7" ht="16.5" thickBot="1">
      <c r="A842" s="202" t="s">
        <v>3</v>
      </c>
      <c r="B842" s="875"/>
      <c r="C842" s="820" t="s">
        <v>239</v>
      </c>
      <c r="D842" s="1021"/>
      <c r="E842" s="1001"/>
      <c r="F842" s="1001"/>
      <c r="G842" s="1002"/>
    </row>
    <row r="843" spans="1:7" ht="16.5" thickBot="1">
      <c r="A843" s="202" t="s">
        <v>7</v>
      </c>
      <c r="B843" s="875"/>
      <c r="C843" s="35" t="s">
        <v>259</v>
      </c>
      <c r="D843" s="1021"/>
      <c r="E843" s="1001"/>
      <c r="F843" s="1001"/>
      <c r="G843" s="1002"/>
    </row>
    <row r="844" spans="1:7" ht="15">
      <c r="A844" s="1047">
        <v>1</v>
      </c>
      <c r="B844" s="897">
        <v>2.2999999999999998</v>
      </c>
      <c r="C844" s="793" t="s">
        <v>241</v>
      </c>
      <c r="D844" s="107"/>
      <c r="E844" s="631"/>
      <c r="F844" s="151"/>
      <c r="G844" s="122">
        <f t="shared" si="30"/>
        <v>0</v>
      </c>
    </row>
    <row r="845" spans="1:7" ht="15">
      <c r="A845" s="1048"/>
      <c r="B845" s="900"/>
      <c r="C845" s="112" t="s">
        <v>345</v>
      </c>
      <c r="D845" s="23" t="s">
        <v>6</v>
      </c>
      <c r="E845" s="642">
        <v>11</v>
      </c>
      <c r="F845" s="111"/>
      <c r="G845" s="58">
        <f>SUM(E845*F845)</f>
        <v>0</v>
      </c>
    </row>
    <row r="846" spans="1:7" ht="38.25">
      <c r="A846" s="1045">
        <v>2</v>
      </c>
      <c r="B846" s="897" t="s">
        <v>760</v>
      </c>
      <c r="C846" s="112" t="s">
        <v>302</v>
      </c>
      <c r="D846" s="23"/>
      <c r="E846" s="642"/>
      <c r="F846" s="111"/>
      <c r="G846" s="58">
        <f t="shared" ref="G846:G885" si="31">SUM(E846*F846)</f>
        <v>0</v>
      </c>
    </row>
    <row r="847" spans="1:7" ht="15">
      <c r="A847" s="1048"/>
      <c r="B847" s="897"/>
      <c r="C847" s="112" t="s">
        <v>345</v>
      </c>
      <c r="D847" s="23" t="s">
        <v>6</v>
      </c>
      <c r="E847" s="642">
        <v>11</v>
      </c>
      <c r="F847" s="111"/>
      <c r="G847" s="58">
        <f t="shared" si="31"/>
        <v>0</v>
      </c>
    </row>
    <row r="848" spans="1:7" ht="51">
      <c r="A848" s="1045">
        <v>3</v>
      </c>
      <c r="B848" s="901">
        <v>2.4</v>
      </c>
      <c r="C848" s="794" t="s">
        <v>300</v>
      </c>
      <c r="D848" s="23"/>
      <c r="E848" s="642"/>
      <c r="F848" s="111"/>
      <c r="G848" s="58">
        <f t="shared" si="31"/>
        <v>0</v>
      </c>
    </row>
    <row r="849" spans="1:7" ht="15">
      <c r="A849" s="1048"/>
      <c r="B849" s="897"/>
      <c r="C849" s="112" t="s">
        <v>324</v>
      </c>
      <c r="D849" s="23" t="s">
        <v>306</v>
      </c>
      <c r="E849" s="642">
        <v>10</v>
      </c>
      <c r="F849" s="111"/>
      <c r="G849" s="58">
        <f t="shared" si="31"/>
        <v>0</v>
      </c>
    </row>
    <row r="850" spans="1:7" ht="38.25">
      <c r="A850" s="1045">
        <v>4</v>
      </c>
      <c r="B850" s="901">
        <v>2.4</v>
      </c>
      <c r="C850" s="112" t="s">
        <v>303</v>
      </c>
      <c r="D850" s="23"/>
      <c r="E850" s="642"/>
      <c r="F850" s="111"/>
      <c r="G850" s="58">
        <f t="shared" si="31"/>
        <v>0</v>
      </c>
    </row>
    <row r="851" spans="1:7" ht="15">
      <c r="A851" s="1048"/>
      <c r="B851" s="900"/>
      <c r="C851" s="112" t="s">
        <v>324</v>
      </c>
      <c r="D851" s="23" t="s">
        <v>306</v>
      </c>
      <c r="E851" s="642">
        <v>10</v>
      </c>
      <c r="F851" s="111"/>
      <c r="G851" s="58">
        <f t="shared" si="31"/>
        <v>0</v>
      </c>
    </row>
    <row r="852" spans="1:7" ht="38.25">
      <c r="A852" s="1045">
        <v>5</v>
      </c>
      <c r="B852" s="897">
        <v>2.4</v>
      </c>
      <c r="C852" s="112" t="s">
        <v>273</v>
      </c>
      <c r="D852" s="23"/>
      <c r="E852" s="642"/>
      <c r="F852" s="111"/>
      <c r="G852" s="58">
        <f t="shared" si="31"/>
        <v>0</v>
      </c>
    </row>
    <row r="853" spans="1:7" thickBot="1">
      <c r="A853" s="1046"/>
      <c r="B853" s="897"/>
      <c r="C853" s="815" t="s">
        <v>334</v>
      </c>
      <c r="D853" s="187" t="s">
        <v>327</v>
      </c>
      <c r="E853" s="641">
        <v>1</v>
      </c>
      <c r="F853" s="116"/>
      <c r="G853" s="117">
        <f t="shared" si="31"/>
        <v>0</v>
      </c>
    </row>
    <row r="854" spans="1:7" ht="16.5" thickBot="1">
      <c r="A854" s="103"/>
      <c r="B854" s="872"/>
      <c r="C854" s="250" t="s">
        <v>175</v>
      </c>
      <c r="D854" s="1000"/>
      <c r="E854" s="1001"/>
      <c r="F854" s="1002"/>
      <c r="G854" s="85">
        <f>SUM(G844:G853)</f>
        <v>0</v>
      </c>
    </row>
    <row r="855" spans="1:7" ht="16.5" thickBot="1">
      <c r="A855" s="202" t="s">
        <v>8</v>
      </c>
      <c r="B855" s="875"/>
      <c r="C855" s="35" t="s">
        <v>71</v>
      </c>
      <c r="D855" s="1021"/>
      <c r="E855" s="1001"/>
      <c r="F855" s="1001"/>
      <c r="G855" s="1002"/>
    </row>
    <row r="856" spans="1:7" ht="89.25">
      <c r="A856" s="1047">
        <v>1</v>
      </c>
      <c r="B856" s="897">
        <v>2.5</v>
      </c>
      <c r="C856" s="796" t="s">
        <v>613</v>
      </c>
      <c r="D856" s="107"/>
      <c r="E856" s="631"/>
      <c r="F856" s="151"/>
      <c r="G856" s="122">
        <f t="shared" si="31"/>
        <v>0</v>
      </c>
    </row>
    <row r="857" spans="1:7" ht="15">
      <c r="A857" s="1046"/>
      <c r="B857" s="897"/>
      <c r="C857" s="797" t="s">
        <v>242</v>
      </c>
      <c r="D857" s="395" t="s">
        <v>68</v>
      </c>
      <c r="E857" s="642">
        <v>8</v>
      </c>
      <c r="F857" s="111"/>
      <c r="G857" s="58">
        <f t="shared" si="31"/>
        <v>0</v>
      </c>
    </row>
    <row r="858" spans="1:7" ht="15">
      <c r="A858" s="1048"/>
      <c r="B858" s="900"/>
      <c r="C858" s="797" t="s">
        <v>243</v>
      </c>
      <c r="D858" s="396" t="s">
        <v>68</v>
      </c>
      <c r="E858" s="642">
        <v>2</v>
      </c>
      <c r="F858" s="111"/>
      <c r="G858" s="58">
        <f t="shared" si="31"/>
        <v>0</v>
      </c>
    </row>
    <row r="859" spans="1:7" ht="51">
      <c r="A859" s="1045">
        <v>2</v>
      </c>
      <c r="B859" s="897">
        <v>2.9</v>
      </c>
      <c r="C859" s="798" t="s">
        <v>244</v>
      </c>
      <c r="D859" s="23"/>
      <c r="E859" s="642"/>
      <c r="F859" s="111"/>
      <c r="G859" s="58">
        <f t="shared" si="31"/>
        <v>0</v>
      </c>
    </row>
    <row r="860" spans="1:7" ht="15">
      <c r="A860" s="1046"/>
      <c r="B860" s="897"/>
      <c r="C860" s="798" t="s">
        <v>335</v>
      </c>
      <c r="D860" s="23"/>
      <c r="E860" s="642"/>
      <c r="F860" s="111"/>
      <c r="G860" s="58">
        <f t="shared" si="31"/>
        <v>0</v>
      </c>
    </row>
    <row r="861" spans="1:7" ht="15">
      <c r="A861" s="1048"/>
      <c r="B861" s="900"/>
      <c r="C861" s="798" t="s">
        <v>245</v>
      </c>
      <c r="D861" s="396" t="s">
        <v>68</v>
      </c>
      <c r="E861" s="642">
        <v>4</v>
      </c>
      <c r="F861" s="111"/>
      <c r="G861" s="58">
        <f t="shared" si="31"/>
        <v>0</v>
      </c>
    </row>
    <row r="862" spans="1:7" ht="81.75" customHeight="1">
      <c r="A862" s="1045">
        <v>3</v>
      </c>
      <c r="B862" s="897">
        <v>2.9</v>
      </c>
      <c r="C862" s="798" t="s">
        <v>480</v>
      </c>
      <c r="D862" s="23"/>
      <c r="E862" s="642"/>
      <c r="F862" s="111"/>
      <c r="G862" s="58">
        <f t="shared" si="31"/>
        <v>0</v>
      </c>
    </row>
    <row r="863" spans="1:7" thickBot="1">
      <c r="A863" s="1046"/>
      <c r="B863" s="897"/>
      <c r="C863" s="821" t="s">
        <v>336</v>
      </c>
      <c r="D863" s="687" t="s">
        <v>68</v>
      </c>
      <c r="E863" s="641">
        <v>8</v>
      </c>
      <c r="F863" s="116"/>
      <c r="G863" s="117">
        <f t="shared" si="31"/>
        <v>0</v>
      </c>
    </row>
    <row r="864" spans="1:7" ht="16.5" thickBot="1">
      <c r="A864" s="473"/>
      <c r="B864" s="890"/>
      <c r="C864" s="250" t="s">
        <v>175</v>
      </c>
      <c r="D864" s="1006"/>
      <c r="E864" s="1001"/>
      <c r="F864" s="1058"/>
      <c r="G864" s="276">
        <f>SUM(G856:G863)</f>
        <v>0</v>
      </c>
    </row>
    <row r="865" spans="1:7" ht="16.5" thickBot="1">
      <c r="A865" s="127" t="s">
        <v>9</v>
      </c>
      <c r="B865" s="875"/>
      <c r="C865" s="35" t="s">
        <v>248</v>
      </c>
      <c r="D865" s="1021"/>
      <c r="E865" s="1001"/>
      <c r="F865" s="1001"/>
      <c r="G865" s="1002"/>
    </row>
    <row r="866" spans="1:7" ht="38.25">
      <c r="A866" s="1047">
        <v>1</v>
      </c>
      <c r="B866" s="897">
        <v>2.11</v>
      </c>
      <c r="C866" s="716" t="s">
        <v>404</v>
      </c>
      <c r="D866" s="173"/>
      <c r="E866" s="631"/>
      <c r="F866" s="151"/>
      <c r="G866" s="122">
        <f t="shared" si="31"/>
        <v>0</v>
      </c>
    </row>
    <row r="867" spans="1:7" ht="15">
      <c r="A867" s="1068"/>
      <c r="B867" s="897"/>
      <c r="C867" s="801" t="s">
        <v>326</v>
      </c>
      <c r="D867" s="23" t="s">
        <v>306</v>
      </c>
      <c r="E867" s="642">
        <v>5</v>
      </c>
      <c r="F867" s="111"/>
      <c r="G867" s="58">
        <f t="shared" si="31"/>
        <v>0</v>
      </c>
    </row>
    <row r="868" spans="1:7" ht="25.5">
      <c r="A868" s="1045">
        <v>2</v>
      </c>
      <c r="B868" s="901">
        <v>2.11</v>
      </c>
      <c r="C868" s="717" t="s">
        <v>405</v>
      </c>
      <c r="D868" s="23"/>
      <c r="E868" s="642"/>
      <c r="F868" s="111"/>
      <c r="G868" s="58">
        <f t="shared" si="31"/>
        <v>0</v>
      </c>
    </row>
    <row r="869" spans="1:7" ht="15">
      <c r="A869" s="1068"/>
      <c r="B869" s="900"/>
      <c r="C869" s="801" t="s">
        <v>326</v>
      </c>
      <c r="D869" s="23" t="s">
        <v>306</v>
      </c>
      <c r="E869" s="642">
        <v>8</v>
      </c>
      <c r="F869" s="111"/>
      <c r="G869" s="58">
        <f t="shared" si="31"/>
        <v>0</v>
      </c>
    </row>
    <row r="870" spans="1:7" ht="25.5">
      <c r="A870" s="1045">
        <v>3</v>
      </c>
      <c r="B870" s="897">
        <v>2.11</v>
      </c>
      <c r="C870" s="717" t="s">
        <v>406</v>
      </c>
      <c r="D870" s="23"/>
      <c r="E870" s="642"/>
      <c r="F870" s="111"/>
      <c r="G870" s="58">
        <f t="shared" si="31"/>
        <v>0</v>
      </c>
    </row>
    <row r="871" spans="1:7" thickBot="1">
      <c r="A871" s="1051"/>
      <c r="B871" s="897"/>
      <c r="C871" s="822" t="s">
        <v>189</v>
      </c>
      <c r="D871" s="187" t="s">
        <v>249</v>
      </c>
      <c r="E871" s="641">
        <v>1</v>
      </c>
      <c r="F871" s="116"/>
      <c r="G871" s="117">
        <f t="shared" si="31"/>
        <v>0</v>
      </c>
    </row>
    <row r="872" spans="1:7" ht="16.5" thickBot="1">
      <c r="A872" s="103"/>
      <c r="B872" s="872"/>
      <c r="C872" s="250" t="s">
        <v>175</v>
      </c>
      <c r="D872" s="1000"/>
      <c r="E872" s="1001"/>
      <c r="F872" s="1002"/>
      <c r="G872" s="85">
        <f>SUM(G866:G871)</f>
        <v>0</v>
      </c>
    </row>
    <row r="873" spans="1:7" ht="16.5" thickBot="1">
      <c r="A873" s="202" t="s">
        <v>10</v>
      </c>
      <c r="B873" s="875"/>
      <c r="C873" s="816" t="s">
        <v>146</v>
      </c>
      <c r="D873" s="1021"/>
      <c r="E873" s="1001"/>
      <c r="F873" s="1001"/>
      <c r="G873" s="1002"/>
    </row>
    <row r="874" spans="1:7" ht="38.25">
      <c r="A874" s="1047">
        <v>1</v>
      </c>
      <c r="B874" s="897" t="s">
        <v>475</v>
      </c>
      <c r="C874" s="810" t="s">
        <v>407</v>
      </c>
      <c r="D874" s="107"/>
      <c r="E874" s="631"/>
      <c r="F874" s="151"/>
      <c r="G874" s="122">
        <f t="shared" si="31"/>
        <v>0</v>
      </c>
    </row>
    <row r="875" spans="1:7" ht="15">
      <c r="A875" s="1048"/>
      <c r="B875" s="900"/>
      <c r="C875" s="818" t="s">
        <v>347</v>
      </c>
      <c r="D875" s="23" t="s">
        <v>6</v>
      </c>
      <c r="E875" s="642">
        <v>22</v>
      </c>
      <c r="F875" s="111"/>
      <c r="G875" s="58">
        <f t="shared" si="31"/>
        <v>0</v>
      </c>
    </row>
    <row r="876" spans="1:7" ht="63.75">
      <c r="A876" s="1045">
        <v>2</v>
      </c>
      <c r="B876" s="897" t="s">
        <v>475</v>
      </c>
      <c r="C876" s="812" t="s">
        <v>752</v>
      </c>
      <c r="D876" s="23"/>
      <c r="E876" s="642"/>
      <c r="F876" s="111"/>
      <c r="G876" s="58">
        <f t="shared" si="31"/>
        <v>0</v>
      </c>
    </row>
    <row r="877" spans="1:7" ht="15">
      <c r="A877" s="1048"/>
      <c r="B877" s="900"/>
      <c r="C877" s="818" t="s">
        <v>261</v>
      </c>
      <c r="D877" s="23" t="s">
        <v>50</v>
      </c>
      <c r="E877" s="642">
        <v>3</v>
      </c>
      <c r="F877" s="111"/>
      <c r="G877" s="58">
        <f t="shared" si="31"/>
        <v>0</v>
      </c>
    </row>
    <row r="878" spans="1:7" ht="38.25">
      <c r="A878" s="1045">
        <v>3</v>
      </c>
      <c r="B878" s="897" t="s">
        <v>475</v>
      </c>
      <c r="C878" s="818" t="s">
        <v>409</v>
      </c>
      <c r="D878" s="23"/>
      <c r="E878" s="642"/>
      <c r="F878" s="111"/>
      <c r="G878" s="58">
        <f t="shared" si="31"/>
        <v>0</v>
      </c>
    </row>
    <row r="879" spans="1:7" thickBot="1">
      <c r="A879" s="1046"/>
      <c r="B879" s="897"/>
      <c r="C879" s="800" t="s">
        <v>247</v>
      </c>
      <c r="D879" s="187" t="s">
        <v>249</v>
      </c>
      <c r="E879" s="641">
        <v>0.5</v>
      </c>
      <c r="F879" s="116"/>
      <c r="G879" s="117">
        <f t="shared" si="31"/>
        <v>0</v>
      </c>
    </row>
    <row r="880" spans="1:7" ht="16.5" thickBot="1">
      <c r="A880" s="202"/>
      <c r="B880" s="875"/>
      <c r="C880" s="250" t="s">
        <v>175</v>
      </c>
      <c r="D880" s="1000"/>
      <c r="E880" s="1001"/>
      <c r="F880" s="1002"/>
      <c r="G880" s="85">
        <f>SUM(G874:G879)</f>
        <v>0</v>
      </c>
    </row>
    <row r="881" spans="1:7" ht="16.5" thickBot="1">
      <c r="A881" s="202" t="s">
        <v>24</v>
      </c>
      <c r="B881" s="875"/>
      <c r="C881" s="816" t="s">
        <v>255</v>
      </c>
      <c r="D881" s="1021"/>
      <c r="E881" s="1001"/>
      <c r="F881" s="1001"/>
      <c r="G881" s="1002"/>
    </row>
    <row r="882" spans="1:7" ht="51">
      <c r="A882" s="1047">
        <v>1</v>
      </c>
      <c r="B882" s="897" t="s">
        <v>475</v>
      </c>
      <c r="C882" s="817" t="s">
        <v>256</v>
      </c>
      <c r="D882" s="107"/>
      <c r="E882" s="631"/>
      <c r="F882" s="151"/>
      <c r="G882" s="122">
        <f t="shared" si="31"/>
        <v>0</v>
      </c>
    </row>
    <row r="883" spans="1:7" ht="15">
      <c r="A883" s="1068"/>
      <c r="B883" s="900"/>
      <c r="C883" s="818" t="s">
        <v>346</v>
      </c>
      <c r="D883" s="23" t="s">
        <v>6</v>
      </c>
      <c r="E883" s="642">
        <v>22</v>
      </c>
      <c r="F883" s="111"/>
      <c r="G883" s="58">
        <f t="shared" si="31"/>
        <v>0</v>
      </c>
    </row>
    <row r="884" spans="1:7" ht="38.25">
      <c r="A884" s="1045">
        <v>2</v>
      </c>
      <c r="B884" s="897" t="s">
        <v>475</v>
      </c>
      <c r="C884" s="819" t="s">
        <v>274</v>
      </c>
      <c r="D884" s="23"/>
      <c r="E884" s="642"/>
      <c r="F884" s="111"/>
      <c r="G884" s="58">
        <f t="shared" si="31"/>
        <v>0</v>
      </c>
    </row>
    <row r="885" spans="1:7" thickBot="1">
      <c r="A885" s="1051"/>
      <c r="B885" s="897"/>
      <c r="C885" s="815" t="s">
        <v>257</v>
      </c>
      <c r="D885" s="187" t="s">
        <v>363</v>
      </c>
      <c r="E885" s="641">
        <v>1</v>
      </c>
      <c r="F885" s="116"/>
      <c r="G885" s="117">
        <f t="shared" si="31"/>
        <v>0</v>
      </c>
    </row>
    <row r="886" spans="1:7" ht="16.5" thickBot="1">
      <c r="A886" s="103"/>
      <c r="B886" s="872"/>
      <c r="C886" s="250" t="s">
        <v>175</v>
      </c>
      <c r="D886" s="1000"/>
      <c r="E886" s="1001"/>
      <c r="F886" s="1002"/>
      <c r="G886" s="85">
        <f>SUM(G882:G885)</f>
        <v>0</v>
      </c>
    </row>
    <row r="887" spans="1:7" ht="32.25" customHeight="1" thickBot="1">
      <c r="A887" s="103"/>
      <c r="B887" s="872"/>
      <c r="C887" s="1043" t="s">
        <v>258</v>
      </c>
      <c r="D887" s="1044"/>
      <c r="E887" s="1044"/>
      <c r="F887" s="1044"/>
      <c r="G887" s="968"/>
    </row>
    <row r="888" spans="1:7" ht="16.5" thickBot="1">
      <c r="A888" s="202" t="s">
        <v>7</v>
      </c>
      <c r="B888" s="875"/>
      <c r="C888" s="1003" t="s">
        <v>259</v>
      </c>
      <c r="D888" s="1004"/>
      <c r="E888" s="1004"/>
      <c r="F888" s="1005"/>
      <c r="G888" s="85">
        <f>SUM(G854)</f>
        <v>0</v>
      </c>
    </row>
    <row r="889" spans="1:7" ht="16.5" thickBot="1">
      <c r="A889" s="202" t="s">
        <v>8</v>
      </c>
      <c r="B889" s="875"/>
      <c r="C889" s="1003" t="s">
        <v>71</v>
      </c>
      <c r="D889" s="1004"/>
      <c r="E889" s="1004"/>
      <c r="F889" s="1005"/>
      <c r="G889" s="85">
        <f>SUM(G864)</f>
        <v>0</v>
      </c>
    </row>
    <row r="890" spans="1:7" ht="16.5" thickBot="1">
      <c r="A890" s="202" t="s">
        <v>9</v>
      </c>
      <c r="B890" s="875"/>
      <c r="C890" s="1003" t="s">
        <v>248</v>
      </c>
      <c r="D890" s="1004"/>
      <c r="E890" s="1004"/>
      <c r="F890" s="1005"/>
      <c r="G890" s="85">
        <f>SUM(G872)</f>
        <v>0</v>
      </c>
    </row>
    <row r="891" spans="1:7" ht="16.5" thickBot="1">
      <c r="A891" s="202" t="s">
        <v>10</v>
      </c>
      <c r="B891" s="875"/>
      <c r="C891" s="1003" t="s">
        <v>146</v>
      </c>
      <c r="D891" s="1004"/>
      <c r="E891" s="1004"/>
      <c r="F891" s="1005"/>
      <c r="G891" s="85">
        <f>SUM(G880)</f>
        <v>0</v>
      </c>
    </row>
    <row r="892" spans="1:7" ht="16.5" thickBot="1">
      <c r="A892" s="202" t="s">
        <v>24</v>
      </c>
      <c r="B892" s="875"/>
      <c r="C892" s="1003" t="s">
        <v>255</v>
      </c>
      <c r="D892" s="1004"/>
      <c r="E892" s="1004"/>
      <c r="F892" s="1005"/>
      <c r="G892" s="85">
        <f>SUM(G886)</f>
        <v>0</v>
      </c>
    </row>
    <row r="893" spans="1:7" ht="16.5" thickBot="1">
      <c r="A893" s="103"/>
      <c r="B893" s="872"/>
      <c r="C893" s="250" t="s">
        <v>175</v>
      </c>
      <c r="D893" s="281"/>
      <c r="E893" s="282"/>
      <c r="F893" s="240"/>
      <c r="G893" s="85">
        <f>SUM(G888:G892)</f>
        <v>0</v>
      </c>
    </row>
    <row r="894" spans="1:7" ht="32.25" customHeight="1" thickBot="1">
      <c r="A894" s="103"/>
      <c r="B894" s="872"/>
      <c r="C894" s="1043" t="s">
        <v>262</v>
      </c>
      <c r="D894" s="1044"/>
      <c r="E894" s="1044"/>
      <c r="F894" s="1044"/>
      <c r="G894" s="968"/>
    </row>
    <row r="895" spans="1:7" ht="16.5" thickBot="1">
      <c r="A895" s="665" t="s">
        <v>2</v>
      </c>
      <c r="B895" s="915"/>
      <c r="C895" s="1040" t="s">
        <v>232</v>
      </c>
      <c r="D895" s="1041"/>
      <c r="E895" s="1041"/>
      <c r="F895" s="1042"/>
      <c r="G895" s="85">
        <f>SUM(G841)</f>
        <v>0</v>
      </c>
    </row>
    <row r="896" spans="1:7" ht="16.5" thickBot="1">
      <c r="A896" s="665" t="s">
        <v>3</v>
      </c>
      <c r="B896" s="915"/>
      <c r="C896" s="1254" t="s">
        <v>239</v>
      </c>
      <c r="D896" s="1255"/>
      <c r="E896" s="1255"/>
      <c r="F896" s="1256"/>
      <c r="G896" s="85">
        <f>SUM(G893)</f>
        <v>0</v>
      </c>
    </row>
    <row r="897" spans="1:7" ht="18.75" thickBot="1">
      <c r="A897" s="140"/>
      <c r="B897" s="878"/>
      <c r="C897" s="250" t="s">
        <v>175</v>
      </c>
      <c r="D897" s="125"/>
      <c r="E897" s="126"/>
      <c r="F897" s="48"/>
      <c r="G897" s="129">
        <f>SUM(G895:G896)</f>
        <v>0</v>
      </c>
    </row>
    <row r="898" spans="1:7" ht="16.5" thickBot="1">
      <c r="A898" s="130"/>
      <c r="B898" s="929"/>
      <c r="C898" s="131"/>
      <c r="D898" s="1025"/>
      <c r="E898" s="1001"/>
      <c r="F898" s="1058"/>
      <c r="G898" s="132"/>
    </row>
    <row r="899" spans="1:7" ht="21" customHeight="1" thickBot="1">
      <c r="A899" s="1043" t="s">
        <v>263</v>
      </c>
      <c r="B899" s="1044"/>
      <c r="C899" s="1082"/>
      <c r="D899" s="1082"/>
      <c r="E899" s="1082"/>
      <c r="F899" s="1082"/>
      <c r="G899" s="1083"/>
    </row>
    <row r="900" spans="1:7" ht="23.25" customHeight="1" thickBot="1">
      <c r="A900" s="140"/>
      <c r="B900" s="878"/>
      <c r="C900" s="1003" t="s">
        <v>203</v>
      </c>
      <c r="D900" s="1004"/>
      <c r="E900" s="1004"/>
      <c r="F900" s="1005"/>
      <c r="G900" s="283">
        <f>SUM(G698)</f>
        <v>0</v>
      </c>
    </row>
    <row r="901" spans="1:7" ht="23.25" customHeight="1" thickBot="1">
      <c r="A901" s="140"/>
      <c r="B901" s="878"/>
      <c r="C901" s="1003" t="s">
        <v>231</v>
      </c>
      <c r="D901" s="1004"/>
      <c r="E901" s="1004"/>
      <c r="F901" s="1005"/>
      <c r="G901" s="283">
        <f>SUM(G817)</f>
        <v>0</v>
      </c>
    </row>
    <row r="902" spans="1:7" ht="20.25" customHeight="1" thickBot="1">
      <c r="A902" s="140"/>
      <c r="B902" s="878"/>
      <c r="C902" s="1003" t="s">
        <v>305</v>
      </c>
      <c r="D902" s="1004"/>
      <c r="E902" s="1004"/>
      <c r="F902" s="1005"/>
      <c r="G902" s="129">
        <f>SUM(G897)</f>
        <v>0</v>
      </c>
    </row>
    <row r="903" spans="1:7" ht="18.75" thickBot="1">
      <c r="A903" s="140"/>
      <c r="B903" s="878"/>
      <c r="C903" s="250" t="s">
        <v>175</v>
      </c>
      <c r="D903" s="125"/>
      <c r="E903" s="126"/>
      <c r="F903" s="48"/>
      <c r="G903" s="129">
        <f>SUM(G900:G902)</f>
        <v>0</v>
      </c>
    </row>
    <row r="904" spans="1:7" ht="16.5" thickBot="1">
      <c r="A904" s="130"/>
      <c r="B904" s="929"/>
      <c r="C904" s="131"/>
      <c r="D904" s="1025"/>
      <c r="E904" s="1001"/>
      <c r="F904" s="1058"/>
      <c r="G904" s="132"/>
    </row>
    <row r="905" spans="1:7" ht="16.5" thickBot="1">
      <c r="A905" s="1043" t="s">
        <v>264</v>
      </c>
      <c r="B905" s="1044"/>
      <c r="C905" s="1084"/>
      <c r="D905" s="1084"/>
      <c r="E905" s="1084"/>
      <c r="F905" s="1084"/>
      <c r="G905" s="1085"/>
    </row>
    <row r="906" spans="1:7" ht="25.5">
      <c r="A906" s="121">
        <v>1</v>
      </c>
      <c r="B906" s="859" t="s">
        <v>701</v>
      </c>
      <c r="C906" s="568" t="s">
        <v>614</v>
      </c>
      <c r="D906" s="107" t="s">
        <v>363</v>
      </c>
      <c r="E906" s="272">
        <v>13</v>
      </c>
      <c r="F906" s="151"/>
      <c r="G906" s="122">
        <f>SUM(E906*F906)</f>
        <v>0</v>
      </c>
    </row>
    <row r="907" spans="1:7" ht="25.5">
      <c r="A907" s="88">
        <v>2</v>
      </c>
      <c r="B907" s="837" t="s">
        <v>701</v>
      </c>
      <c r="C907" s="295" t="s">
        <v>615</v>
      </c>
      <c r="D907" s="107" t="s">
        <v>363</v>
      </c>
      <c r="E907" s="182">
        <v>2</v>
      </c>
      <c r="F907" s="111"/>
      <c r="G907" s="58">
        <f>SUM(E907*F907)</f>
        <v>0</v>
      </c>
    </row>
    <row r="908" spans="1:7" ht="26.25" thickBot="1">
      <c r="A908" s="93">
        <v>3</v>
      </c>
      <c r="B908" s="903" t="s">
        <v>701</v>
      </c>
      <c r="C908" s="721" t="s">
        <v>616</v>
      </c>
      <c r="D908" s="107" t="s">
        <v>363</v>
      </c>
      <c r="E908" s="183">
        <v>1</v>
      </c>
      <c r="F908" s="116"/>
      <c r="G908" s="117">
        <f>SUM(E908*F908)</f>
        <v>0</v>
      </c>
    </row>
    <row r="909" spans="1:7" ht="32.25" thickBot="1">
      <c r="A909" s="103"/>
      <c r="B909" s="872"/>
      <c r="C909" s="250" t="s">
        <v>815</v>
      </c>
      <c r="D909" s="1000"/>
      <c r="E909" s="1001"/>
      <c r="F909" s="1002"/>
      <c r="G909" s="85">
        <f>SUM(G906:G908)</f>
        <v>0</v>
      </c>
    </row>
    <row r="910" spans="1:7" thickBot="1">
      <c r="A910" s="98"/>
      <c r="B910" s="870"/>
      <c r="C910" s="131"/>
      <c r="D910" s="1081"/>
      <c r="E910" s="1001"/>
      <c r="F910" s="1058"/>
      <c r="G910" s="102"/>
    </row>
    <row r="911" spans="1:7" ht="42" customHeight="1" thickBot="1">
      <c r="A911" s="1160" t="s">
        <v>265</v>
      </c>
      <c r="B911" s="1161"/>
      <c r="C911" s="1162"/>
      <c r="D911" s="1162"/>
      <c r="E911" s="1162"/>
      <c r="F911" s="1162"/>
      <c r="G911" s="1163"/>
    </row>
    <row r="912" spans="1:7" ht="42" customHeight="1" thickBot="1">
      <c r="A912" s="994" t="s">
        <v>703</v>
      </c>
      <c r="B912" s="875"/>
      <c r="C912" s="1003" t="s">
        <v>709</v>
      </c>
      <c r="D912" s="1004"/>
      <c r="E912" s="1004"/>
      <c r="F912" s="1005"/>
      <c r="G912" s="997">
        <f>G15</f>
        <v>0</v>
      </c>
    </row>
    <row r="913" spans="1:8" ht="32.25" customHeight="1" thickBot="1">
      <c r="A913" s="202">
        <v>1</v>
      </c>
      <c r="B913" s="875"/>
      <c r="C913" s="1003" t="s">
        <v>266</v>
      </c>
      <c r="D913" s="1004"/>
      <c r="E913" s="1004"/>
      <c r="F913" s="1005"/>
      <c r="G913" s="85">
        <f>G233</f>
        <v>0</v>
      </c>
    </row>
    <row r="914" spans="1:8" ht="24.75" customHeight="1" thickBot="1">
      <c r="A914" s="202">
        <v>2</v>
      </c>
      <c r="B914" s="875"/>
      <c r="C914" s="1003" t="s">
        <v>135</v>
      </c>
      <c r="D914" s="1004"/>
      <c r="E914" s="1004"/>
      <c r="F914" s="1005"/>
      <c r="G914" s="85">
        <f>SUM(G390)</f>
        <v>0</v>
      </c>
    </row>
    <row r="915" spans="1:8" ht="16.5" thickBot="1">
      <c r="A915" s="202">
        <v>3</v>
      </c>
      <c r="B915" s="875"/>
      <c r="C915" s="1003" t="s">
        <v>267</v>
      </c>
      <c r="D915" s="1004"/>
      <c r="E915" s="1004"/>
      <c r="F915" s="1005"/>
      <c r="G915" s="85">
        <f>SUM(G578)</f>
        <v>0</v>
      </c>
    </row>
    <row r="916" spans="1:8" ht="16.5" thickBot="1">
      <c r="A916" s="202">
        <v>4</v>
      </c>
      <c r="B916" s="875"/>
      <c r="C916" s="1003" t="s">
        <v>268</v>
      </c>
      <c r="D916" s="1004"/>
      <c r="E916" s="1004"/>
      <c r="F916" s="1005"/>
      <c r="G916" s="85">
        <f>SUM(G903)</f>
        <v>0</v>
      </c>
    </row>
    <row r="917" spans="1:8" ht="16.5" thickBot="1">
      <c r="A917" s="202">
        <v>5</v>
      </c>
      <c r="B917" s="875"/>
      <c r="C917" s="1003" t="s">
        <v>264</v>
      </c>
      <c r="D917" s="1004"/>
      <c r="E917" s="1004"/>
      <c r="F917" s="1005"/>
      <c r="G917" s="85">
        <f>SUM(G909)</f>
        <v>0</v>
      </c>
    </row>
    <row r="918" spans="1:8" ht="16.5" thickBot="1">
      <c r="A918" s="202"/>
      <c r="B918" s="930"/>
      <c r="C918" s="1191" t="s">
        <v>440</v>
      </c>
      <c r="D918" s="1156"/>
      <c r="E918" s="1156"/>
      <c r="F918" s="1157"/>
      <c r="G918" s="85">
        <f>SUM(G912:G917)</f>
        <v>0</v>
      </c>
    </row>
    <row r="919" spans="1:8" ht="16.5" thickBot="1">
      <c r="A919" s="1154" t="s">
        <v>817</v>
      </c>
      <c r="B919" s="1155"/>
      <c r="C919" s="1156"/>
      <c r="D919" s="1156"/>
      <c r="E919" s="1156"/>
      <c r="F919" s="1157"/>
      <c r="G919" s="825">
        <f>G918*0.06</f>
        <v>0</v>
      </c>
    </row>
    <row r="920" spans="1:8" ht="16.5" thickBot="1">
      <c r="A920" s="1154" t="s">
        <v>446</v>
      </c>
      <c r="B920" s="1155"/>
      <c r="C920" s="1156"/>
      <c r="D920" s="1156"/>
      <c r="E920" s="1156"/>
      <c r="F920" s="1157"/>
      <c r="G920" s="527">
        <f>G918+G919</f>
        <v>0</v>
      </c>
    </row>
    <row r="921" spans="1:8" ht="18">
      <c r="A921" s="462"/>
      <c r="B921" s="931"/>
      <c r="C921" s="463"/>
      <c r="D921" s="463"/>
      <c r="E921" s="463"/>
      <c r="F921" s="463"/>
      <c r="G921" s="464"/>
    </row>
    <row r="922" spans="1:8" ht="18">
      <c r="A922" s="462"/>
      <c r="B922" s="931"/>
      <c r="C922" s="463"/>
      <c r="D922" s="463"/>
      <c r="E922" s="463"/>
      <c r="F922" s="463"/>
      <c r="G922" s="464"/>
    </row>
    <row r="923" spans="1:8" s="461" customFormat="1" ht="28.5" customHeight="1">
      <c r="A923" s="458"/>
      <c r="B923" s="932"/>
      <c r="C923" s="526" t="s">
        <v>441</v>
      </c>
      <c r="D923" s="459"/>
      <c r="E923" s="460"/>
      <c r="F923" s="460"/>
      <c r="G923" s="459"/>
      <c r="H923" s="460"/>
    </row>
    <row r="924" spans="1:8" s="461" customFormat="1" ht="28.5" customHeight="1">
      <c r="A924" s="458"/>
      <c r="B924" s="932"/>
      <c r="C924" s="526"/>
      <c r="D924" s="459"/>
      <c r="E924" s="460"/>
      <c r="F924" s="460"/>
      <c r="G924" s="459"/>
      <c r="H924" s="460"/>
    </row>
    <row r="925" spans="1:8" s="461" customFormat="1" ht="28.5" customHeight="1">
      <c r="A925" s="458"/>
      <c r="B925" s="932"/>
      <c r="C925" s="526" t="s">
        <v>442</v>
      </c>
      <c r="D925" s="459"/>
      <c r="E925" s="460"/>
      <c r="F925" s="460"/>
      <c r="G925" s="459"/>
      <c r="H925" s="460"/>
    </row>
    <row r="926" spans="1:8" s="461" customFormat="1" ht="28.5" customHeight="1">
      <c r="A926" s="458"/>
      <c r="B926" s="932"/>
      <c r="C926" s="526"/>
      <c r="D926" s="459"/>
      <c r="E926" s="460"/>
      <c r="F926" s="460"/>
      <c r="G926" s="459"/>
      <c r="H926" s="460"/>
    </row>
    <row r="927" spans="1:8" s="461" customFormat="1" ht="28.5" customHeight="1">
      <c r="A927" s="458"/>
      <c r="B927" s="932"/>
      <c r="C927" s="526" t="s">
        <v>443</v>
      </c>
      <c r="D927" s="459"/>
      <c r="E927" s="460"/>
      <c r="F927" s="460"/>
      <c r="G927" s="459"/>
      <c r="H927" s="460"/>
    </row>
    <row r="928" spans="1:8" s="461" customFormat="1" ht="28.5" customHeight="1">
      <c r="A928" s="458"/>
      <c r="B928" s="932"/>
      <c r="C928" s="526"/>
      <c r="D928" s="459"/>
      <c r="E928" s="460"/>
      <c r="F928" s="460"/>
      <c r="G928" s="459"/>
      <c r="H928" s="460"/>
    </row>
    <row r="929" spans="1:8" s="461" customFormat="1" ht="28.5" customHeight="1">
      <c r="A929" s="458"/>
      <c r="B929" s="932"/>
      <c r="C929" s="526" t="s">
        <v>444</v>
      </c>
      <c r="D929" s="459"/>
      <c r="E929" s="460"/>
      <c r="F929" s="460"/>
      <c r="G929" s="459"/>
      <c r="H929" s="460"/>
    </row>
    <row r="930" spans="1:8" s="461" customFormat="1" ht="28.5" customHeight="1">
      <c r="A930" s="458"/>
      <c r="B930" s="932"/>
      <c r="C930" s="526"/>
      <c r="D930" s="459"/>
      <c r="E930" s="460"/>
      <c r="F930" s="460"/>
      <c r="G930" s="459"/>
      <c r="H930" s="460"/>
    </row>
    <row r="931" spans="1:8" s="461" customFormat="1" ht="28.5" customHeight="1">
      <c r="A931" s="458"/>
      <c r="B931" s="932"/>
      <c r="C931" s="526" t="s">
        <v>445</v>
      </c>
      <c r="D931" s="459"/>
      <c r="E931" s="460"/>
      <c r="F931" s="460"/>
      <c r="G931" s="459"/>
      <c r="H931" s="460"/>
    </row>
    <row r="932" spans="1:8" s="461" customFormat="1" ht="28.5" customHeight="1">
      <c r="A932" s="458"/>
      <c r="B932" s="932"/>
      <c r="C932" s="526"/>
      <c r="D932" s="459"/>
      <c r="E932" s="460"/>
      <c r="F932" s="460"/>
      <c r="G932" s="459"/>
      <c r="H932" s="460"/>
    </row>
    <row r="933" spans="1:8">
      <c r="A933" s="465"/>
      <c r="B933" s="933"/>
      <c r="C933" s="466"/>
      <c r="D933" s="467"/>
      <c r="E933" s="468"/>
      <c r="F933" s="469"/>
      <c r="G933" s="464"/>
    </row>
    <row r="934" spans="1:8">
      <c r="A934" s="465"/>
      <c r="B934" s="933"/>
      <c r="C934" s="466"/>
      <c r="D934" s="467"/>
      <c r="E934" s="468"/>
      <c r="F934" s="469"/>
      <c r="G934" s="464"/>
    </row>
    <row r="935" spans="1:8">
      <c r="A935" s="465"/>
      <c r="B935" s="933"/>
      <c r="C935" s="466"/>
      <c r="D935" s="467"/>
      <c r="E935" s="468"/>
      <c r="F935" s="469"/>
      <c r="G935" s="464"/>
    </row>
    <row r="936" spans="1:8">
      <c r="A936" s="465"/>
      <c r="B936" s="933"/>
      <c r="C936" s="466"/>
      <c r="D936" s="467"/>
      <c r="E936" s="468"/>
      <c r="F936" s="469"/>
      <c r="G936" s="464"/>
    </row>
    <row r="937" spans="1:8">
      <c r="A937" s="465"/>
      <c r="B937" s="933"/>
      <c r="C937" s="466"/>
      <c r="D937" s="467"/>
      <c r="E937" s="468"/>
      <c r="F937" s="469"/>
      <c r="G937" s="464"/>
    </row>
    <row r="938" spans="1:8">
      <c r="A938" s="465"/>
      <c r="B938" s="933"/>
      <c r="C938" s="466"/>
      <c r="D938" s="467"/>
      <c r="E938" s="468"/>
      <c r="F938" s="469"/>
      <c r="G938" s="464"/>
    </row>
    <row r="939" spans="1:8">
      <c r="A939" s="465"/>
      <c r="B939" s="933"/>
      <c r="C939" s="466"/>
      <c r="D939" s="467"/>
      <c r="E939" s="468"/>
      <c r="F939" s="469"/>
      <c r="G939" s="464"/>
    </row>
    <row r="940" spans="1:8">
      <c r="A940" s="465"/>
      <c r="B940" s="933"/>
      <c r="C940" s="466"/>
      <c r="D940" s="467"/>
      <c r="E940" s="468"/>
      <c r="F940" s="469"/>
      <c r="G940" s="464"/>
    </row>
    <row r="941" spans="1:8">
      <c r="A941" s="465"/>
      <c r="B941" s="933"/>
      <c r="C941" s="466"/>
      <c r="D941" s="467"/>
      <c r="E941" s="468"/>
      <c r="F941" s="469"/>
      <c r="G941" s="464"/>
    </row>
    <row r="942" spans="1:8">
      <c r="A942" s="465"/>
      <c r="B942" s="933"/>
      <c r="C942" s="466"/>
      <c r="D942" s="467"/>
      <c r="E942" s="468"/>
      <c r="F942" s="469"/>
      <c r="G942" s="464"/>
    </row>
    <row r="943" spans="1:8">
      <c r="A943" s="465"/>
      <c r="B943" s="933"/>
      <c r="C943" s="466"/>
      <c r="D943" s="467"/>
      <c r="E943" s="468"/>
      <c r="F943" s="469"/>
      <c r="G943" s="464"/>
    </row>
    <row r="944" spans="1:8">
      <c r="A944" s="465"/>
      <c r="B944" s="933"/>
      <c r="C944" s="466"/>
      <c r="D944" s="467"/>
      <c r="E944" s="468"/>
      <c r="F944" s="469"/>
      <c r="G944" s="464"/>
    </row>
    <row r="945" spans="1:7">
      <c r="A945" s="465"/>
      <c r="B945" s="933"/>
      <c r="C945" s="466"/>
      <c r="D945" s="467"/>
      <c r="E945" s="468"/>
      <c r="F945" s="469"/>
      <c r="G945" s="464"/>
    </row>
    <row r="946" spans="1:7">
      <c r="A946" s="465"/>
      <c r="B946" s="933"/>
      <c r="C946" s="466"/>
      <c r="D946" s="467"/>
      <c r="E946" s="468"/>
      <c r="F946" s="469"/>
      <c r="G946" s="464"/>
    </row>
    <row r="947" spans="1:7">
      <c r="A947" s="465"/>
      <c r="B947" s="933"/>
      <c r="C947" s="466"/>
      <c r="D947" s="467"/>
      <c r="E947" s="468"/>
      <c r="F947" s="469"/>
      <c r="G947" s="464"/>
    </row>
    <row r="948" spans="1:7">
      <c r="A948" s="465"/>
      <c r="B948" s="933"/>
      <c r="C948" s="466"/>
      <c r="D948" s="467"/>
      <c r="E948" s="468"/>
      <c r="F948" s="469"/>
      <c r="G948" s="464"/>
    </row>
    <row r="949" spans="1:7">
      <c r="A949" s="465"/>
      <c r="B949" s="933"/>
      <c r="C949" s="466"/>
      <c r="D949" s="467"/>
      <c r="E949" s="468"/>
      <c r="F949" s="469"/>
      <c r="G949" s="464"/>
    </row>
    <row r="950" spans="1:7">
      <c r="A950" s="465"/>
      <c r="B950" s="933"/>
      <c r="C950" s="466"/>
      <c r="D950" s="467"/>
      <c r="E950" s="468"/>
      <c r="F950" s="469"/>
      <c r="G950" s="464"/>
    </row>
    <row r="951" spans="1:7">
      <c r="A951" s="465"/>
      <c r="B951" s="933"/>
      <c r="C951" s="466"/>
      <c r="D951" s="467"/>
      <c r="E951" s="468"/>
      <c r="F951" s="469"/>
      <c r="G951" s="464"/>
    </row>
    <row r="952" spans="1:7">
      <c r="A952" s="465"/>
      <c r="B952" s="933"/>
      <c r="C952" s="466"/>
      <c r="D952" s="467"/>
      <c r="E952" s="468"/>
      <c r="F952" s="469"/>
      <c r="G952" s="464"/>
    </row>
    <row r="953" spans="1:7">
      <c r="A953" s="465"/>
      <c r="B953" s="933"/>
      <c r="C953" s="466"/>
      <c r="D953" s="467"/>
      <c r="E953" s="468"/>
      <c r="F953" s="469"/>
      <c r="G953" s="464"/>
    </row>
    <row r="954" spans="1:7">
      <c r="A954" s="465"/>
      <c r="B954" s="933"/>
      <c r="C954" s="466"/>
      <c r="D954" s="467"/>
      <c r="E954" s="468"/>
      <c r="F954" s="469"/>
      <c r="G954" s="464"/>
    </row>
    <row r="955" spans="1:7">
      <c r="A955" s="465"/>
      <c r="B955" s="933"/>
      <c r="C955" s="466"/>
      <c r="D955" s="467"/>
      <c r="E955" s="468"/>
      <c r="F955" s="469"/>
      <c r="G955" s="464"/>
    </row>
    <row r="956" spans="1:7">
      <c r="A956" s="465"/>
      <c r="B956" s="933"/>
      <c r="C956" s="466"/>
      <c r="D956" s="467"/>
      <c r="E956" s="468"/>
      <c r="F956" s="469"/>
      <c r="G956" s="464"/>
    </row>
    <row r="957" spans="1:7">
      <c r="A957" s="465"/>
      <c r="B957" s="933"/>
      <c r="C957" s="466"/>
      <c r="D957" s="467"/>
      <c r="E957" s="468"/>
      <c r="F957" s="469"/>
      <c r="G957" s="464"/>
    </row>
    <row r="958" spans="1:7">
      <c r="A958" s="465"/>
      <c r="B958" s="933"/>
      <c r="C958" s="466"/>
      <c r="D958" s="467"/>
      <c r="E958" s="468"/>
      <c r="F958" s="469"/>
      <c r="G958" s="464"/>
    </row>
    <row r="959" spans="1:7">
      <c r="A959" s="465"/>
      <c r="B959" s="933"/>
      <c r="C959" s="466"/>
      <c r="D959" s="467"/>
      <c r="E959" s="468"/>
      <c r="F959" s="469"/>
      <c r="G959" s="464"/>
    </row>
    <row r="960" spans="1:7">
      <c r="A960" s="465"/>
      <c r="B960" s="933"/>
      <c r="C960" s="466"/>
      <c r="D960" s="467"/>
      <c r="E960" s="468"/>
      <c r="F960" s="469"/>
      <c r="G960" s="464"/>
    </row>
    <row r="961" spans="1:7">
      <c r="A961" s="465"/>
      <c r="B961" s="933"/>
      <c r="C961" s="466"/>
      <c r="D961" s="467"/>
      <c r="E961" s="468"/>
      <c r="F961" s="469"/>
      <c r="G961" s="464"/>
    </row>
    <row r="962" spans="1:7">
      <c r="A962" s="465"/>
      <c r="B962" s="933"/>
      <c r="C962" s="466"/>
      <c r="D962" s="467"/>
      <c r="E962" s="468"/>
      <c r="F962" s="469"/>
      <c r="G962" s="464"/>
    </row>
    <row r="963" spans="1:7">
      <c r="A963" s="465"/>
      <c r="B963" s="933"/>
      <c r="C963" s="466"/>
      <c r="D963" s="467"/>
      <c r="E963" s="468"/>
      <c r="F963" s="469"/>
      <c r="G963" s="464"/>
    </row>
    <row r="964" spans="1:7">
      <c r="A964" s="465"/>
      <c r="B964" s="933"/>
      <c r="C964" s="466"/>
      <c r="D964" s="467"/>
      <c r="E964" s="468"/>
      <c r="F964" s="469"/>
      <c r="G964" s="464"/>
    </row>
    <row r="965" spans="1:7">
      <c r="A965" s="465"/>
      <c r="B965" s="933"/>
      <c r="C965" s="466"/>
      <c r="D965" s="467"/>
      <c r="E965" s="468"/>
      <c r="F965" s="469"/>
      <c r="G965" s="464"/>
    </row>
    <row r="966" spans="1:7">
      <c r="A966" s="465"/>
      <c r="B966" s="933"/>
      <c r="C966" s="466"/>
      <c r="D966" s="467"/>
      <c r="E966" s="468"/>
      <c r="F966" s="469"/>
      <c r="G966" s="464"/>
    </row>
    <row r="967" spans="1:7">
      <c r="A967" s="465"/>
      <c r="B967" s="933"/>
      <c r="C967" s="466"/>
      <c r="D967" s="467"/>
      <c r="E967" s="468"/>
      <c r="F967" s="469"/>
      <c r="G967" s="464"/>
    </row>
    <row r="968" spans="1:7">
      <c r="A968" s="465"/>
      <c r="B968" s="933"/>
      <c r="C968" s="466"/>
      <c r="D968" s="467"/>
      <c r="E968" s="468"/>
      <c r="F968" s="469"/>
      <c r="G968" s="464"/>
    </row>
    <row r="969" spans="1:7">
      <c r="A969" s="465"/>
      <c r="B969" s="933"/>
      <c r="C969" s="466"/>
      <c r="D969" s="467"/>
      <c r="E969" s="468"/>
      <c r="F969" s="469"/>
      <c r="G969" s="464"/>
    </row>
    <row r="970" spans="1:7">
      <c r="A970" s="465"/>
      <c r="B970" s="933"/>
      <c r="C970" s="466"/>
      <c r="D970" s="467"/>
      <c r="E970" s="468"/>
      <c r="F970" s="469"/>
      <c r="G970" s="464"/>
    </row>
    <row r="971" spans="1:7">
      <c r="A971" s="465"/>
      <c r="B971" s="933"/>
      <c r="C971" s="466"/>
      <c r="D971" s="467"/>
      <c r="E971" s="468"/>
      <c r="F971" s="469"/>
      <c r="G971" s="464"/>
    </row>
    <row r="972" spans="1:7">
      <c r="A972" s="465"/>
      <c r="B972" s="933"/>
      <c r="C972" s="466"/>
      <c r="D972" s="467"/>
      <c r="E972" s="468"/>
      <c r="F972" s="469"/>
      <c r="G972" s="464"/>
    </row>
    <row r="973" spans="1:7">
      <c r="A973" s="465"/>
      <c r="B973" s="933"/>
      <c r="C973" s="466"/>
      <c r="D973" s="467"/>
      <c r="E973" s="468"/>
      <c r="F973" s="469"/>
      <c r="G973" s="464"/>
    </row>
    <row r="974" spans="1:7">
      <c r="A974" s="465"/>
      <c r="B974" s="933"/>
      <c r="C974" s="466"/>
      <c r="D974" s="467"/>
      <c r="E974" s="468"/>
      <c r="F974" s="469"/>
      <c r="G974" s="464"/>
    </row>
    <row r="975" spans="1:7">
      <c r="A975" s="465"/>
      <c r="B975" s="933"/>
      <c r="C975" s="466"/>
      <c r="D975" s="467"/>
      <c r="E975" s="468"/>
      <c r="F975" s="469"/>
      <c r="G975" s="464"/>
    </row>
    <row r="976" spans="1:7">
      <c r="A976" s="465"/>
      <c r="B976" s="933"/>
      <c r="C976" s="466"/>
      <c r="D976" s="467"/>
      <c r="E976" s="468"/>
      <c r="F976" s="469"/>
      <c r="G976" s="464"/>
    </row>
    <row r="977" spans="1:7">
      <c r="A977" s="465"/>
      <c r="B977" s="933"/>
      <c r="C977" s="466"/>
      <c r="D977" s="467"/>
      <c r="E977" s="468"/>
      <c r="F977" s="469"/>
      <c r="G977" s="464"/>
    </row>
    <row r="978" spans="1:7">
      <c r="A978" s="465"/>
      <c r="B978" s="933"/>
      <c r="C978" s="466"/>
      <c r="D978" s="467"/>
      <c r="E978" s="468"/>
      <c r="F978" s="469"/>
      <c r="G978" s="464"/>
    </row>
    <row r="979" spans="1:7">
      <c r="A979" s="465"/>
      <c r="B979" s="933"/>
      <c r="C979" s="466"/>
      <c r="D979" s="467"/>
      <c r="E979" s="468"/>
      <c r="F979" s="469"/>
      <c r="G979" s="464"/>
    </row>
    <row r="980" spans="1:7">
      <c r="A980" s="465"/>
      <c r="B980" s="933"/>
      <c r="C980" s="466"/>
      <c r="D980" s="467"/>
      <c r="E980" s="468"/>
      <c r="F980" s="469"/>
      <c r="G980" s="464"/>
    </row>
    <row r="981" spans="1:7">
      <c r="A981" s="465"/>
      <c r="B981" s="933"/>
      <c r="C981" s="466"/>
      <c r="D981" s="467"/>
      <c r="E981" s="468"/>
      <c r="F981" s="469"/>
      <c r="G981" s="464"/>
    </row>
    <row r="982" spans="1:7">
      <c r="A982" s="465"/>
      <c r="B982" s="933"/>
      <c r="C982" s="466"/>
      <c r="D982" s="467"/>
      <c r="E982" s="468"/>
      <c r="F982" s="469"/>
      <c r="G982" s="464"/>
    </row>
    <row r="983" spans="1:7">
      <c r="A983" s="465"/>
      <c r="B983" s="933"/>
      <c r="C983" s="466"/>
      <c r="D983" s="467"/>
      <c r="E983" s="468"/>
      <c r="F983" s="469"/>
      <c r="G983" s="464"/>
    </row>
    <row r="984" spans="1:7">
      <c r="A984" s="465"/>
      <c r="B984" s="933"/>
      <c r="C984" s="466"/>
      <c r="D984" s="467"/>
      <c r="E984" s="468"/>
      <c r="F984" s="469"/>
      <c r="G984" s="464"/>
    </row>
    <row r="985" spans="1:7">
      <c r="A985" s="465"/>
      <c r="B985" s="933"/>
      <c r="C985" s="466"/>
      <c r="D985" s="467"/>
      <c r="E985" s="468"/>
      <c r="F985" s="469"/>
      <c r="G985" s="464"/>
    </row>
    <row r="986" spans="1:7">
      <c r="A986" s="465"/>
      <c r="B986" s="933"/>
      <c r="C986" s="466"/>
      <c r="D986" s="467"/>
      <c r="E986" s="468"/>
      <c r="F986" s="469"/>
      <c r="G986" s="464"/>
    </row>
    <row r="987" spans="1:7">
      <c r="A987" s="465"/>
      <c r="B987" s="933"/>
      <c r="C987" s="466"/>
      <c r="D987" s="467"/>
      <c r="E987" s="468"/>
      <c r="F987" s="469"/>
      <c r="G987" s="464"/>
    </row>
    <row r="988" spans="1:7">
      <c r="A988" s="465"/>
      <c r="B988" s="933"/>
      <c r="C988" s="466"/>
      <c r="D988" s="467"/>
      <c r="E988" s="468"/>
      <c r="F988" s="469"/>
      <c r="G988" s="464"/>
    </row>
    <row r="989" spans="1:7">
      <c r="A989" s="465"/>
      <c r="B989" s="933"/>
      <c r="C989" s="466"/>
      <c r="D989" s="467"/>
      <c r="E989" s="468"/>
      <c r="F989" s="469"/>
      <c r="G989" s="464"/>
    </row>
    <row r="990" spans="1:7">
      <c r="A990" s="465"/>
      <c r="B990" s="933"/>
      <c r="C990" s="466"/>
      <c r="D990" s="467"/>
      <c r="E990" s="468"/>
      <c r="F990" s="469"/>
      <c r="G990" s="464"/>
    </row>
    <row r="991" spans="1:7">
      <c r="A991" s="465"/>
      <c r="B991" s="933"/>
      <c r="C991" s="466"/>
      <c r="D991" s="467"/>
      <c r="E991" s="468"/>
      <c r="F991" s="469"/>
      <c r="G991" s="464"/>
    </row>
    <row r="992" spans="1:7">
      <c r="A992" s="465"/>
      <c r="B992" s="933"/>
      <c r="C992" s="466"/>
      <c r="D992" s="467"/>
      <c r="E992" s="468"/>
      <c r="F992" s="469"/>
      <c r="G992" s="464"/>
    </row>
    <row r="993" spans="1:7">
      <c r="A993" s="465"/>
      <c r="B993" s="933"/>
      <c r="C993" s="466"/>
      <c r="D993" s="467"/>
      <c r="E993" s="468"/>
      <c r="F993" s="469"/>
      <c r="G993" s="464"/>
    </row>
    <row r="994" spans="1:7">
      <c r="A994" s="465"/>
      <c r="B994" s="933"/>
      <c r="C994" s="466"/>
      <c r="D994" s="467"/>
      <c r="E994" s="468"/>
      <c r="F994" s="469"/>
      <c r="G994" s="464"/>
    </row>
    <row r="995" spans="1:7">
      <c r="A995" s="465"/>
      <c r="B995" s="933"/>
      <c r="C995" s="466"/>
      <c r="D995" s="467"/>
      <c r="E995" s="468"/>
      <c r="F995" s="469"/>
      <c r="G995" s="464"/>
    </row>
    <row r="996" spans="1:7">
      <c r="A996" s="465"/>
      <c r="B996" s="933"/>
      <c r="C996" s="466"/>
      <c r="D996" s="467"/>
      <c r="E996" s="468"/>
      <c r="F996" s="469"/>
      <c r="G996" s="464"/>
    </row>
    <row r="997" spans="1:7">
      <c r="A997" s="465"/>
      <c r="B997" s="933"/>
      <c r="C997" s="466"/>
      <c r="D997" s="467"/>
      <c r="E997" s="468"/>
      <c r="F997" s="469"/>
      <c r="G997" s="464"/>
    </row>
    <row r="998" spans="1:7">
      <c r="A998" s="465"/>
      <c r="B998" s="933"/>
      <c r="C998" s="466"/>
      <c r="D998" s="467"/>
      <c r="E998" s="468"/>
      <c r="F998" s="469"/>
      <c r="G998" s="464"/>
    </row>
    <row r="999" spans="1:7">
      <c r="A999" s="465"/>
      <c r="B999" s="933"/>
      <c r="C999" s="466"/>
      <c r="D999" s="467"/>
      <c r="E999" s="468"/>
      <c r="F999" s="469"/>
      <c r="G999" s="464"/>
    </row>
    <row r="1000" spans="1:7">
      <c r="A1000" s="465"/>
      <c r="B1000" s="933"/>
      <c r="C1000" s="466"/>
      <c r="D1000" s="467"/>
      <c r="E1000" s="468"/>
      <c r="F1000" s="469"/>
      <c r="G1000" s="464"/>
    </row>
    <row r="1001" spans="1:7">
      <c r="A1001" s="465"/>
      <c r="B1001" s="933"/>
      <c r="C1001" s="466"/>
      <c r="D1001" s="467"/>
      <c r="E1001" s="468"/>
      <c r="F1001" s="469"/>
      <c r="G1001" s="464"/>
    </row>
    <row r="1002" spans="1:7">
      <c r="A1002" s="465"/>
      <c r="B1002" s="933"/>
      <c r="C1002" s="466"/>
      <c r="D1002" s="467"/>
      <c r="E1002" s="468"/>
      <c r="F1002" s="469"/>
      <c r="G1002" s="464"/>
    </row>
    <row r="1003" spans="1:7">
      <c r="A1003" s="465"/>
      <c r="B1003" s="933"/>
      <c r="C1003" s="466"/>
      <c r="D1003" s="467"/>
      <c r="E1003" s="468"/>
      <c r="F1003" s="469"/>
      <c r="G1003" s="464"/>
    </row>
    <row r="1004" spans="1:7">
      <c r="A1004" s="465"/>
      <c r="B1004" s="933"/>
      <c r="C1004" s="466"/>
      <c r="D1004" s="467"/>
      <c r="E1004" s="468"/>
      <c r="F1004" s="469"/>
      <c r="G1004" s="464"/>
    </row>
    <row r="1005" spans="1:7">
      <c r="A1005" s="465"/>
      <c r="B1005" s="933"/>
      <c r="C1005" s="466"/>
      <c r="D1005" s="467"/>
      <c r="E1005" s="468"/>
      <c r="F1005" s="469"/>
      <c r="G1005" s="464"/>
    </row>
    <row r="1006" spans="1:7">
      <c r="A1006" s="465"/>
      <c r="B1006" s="933"/>
      <c r="C1006" s="466"/>
      <c r="D1006" s="467"/>
      <c r="E1006" s="468"/>
      <c r="F1006" s="469"/>
      <c r="G1006" s="464"/>
    </row>
    <row r="1007" spans="1:7">
      <c r="A1007" s="465"/>
      <c r="B1007" s="933"/>
      <c r="C1007" s="466"/>
      <c r="D1007" s="467"/>
      <c r="E1007" s="468"/>
      <c r="F1007" s="469"/>
      <c r="G1007" s="464"/>
    </row>
    <row r="1008" spans="1:7">
      <c r="A1008" s="465"/>
      <c r="B1008" s="933"/>
      <c r="C1008" s="466"/>
      <c r="D1008" s="467"/>
      <c r="E1008" s="468"/>
      <c r="F1008" s="469"/>
      <c r="G1008" s="464"/>
    </row>
    <row r="1009" spans="1:7">
      <c r="A1009" s="465"/>
      <c r="B1009" s="933"/>
      <c r="C1009" s="466"/>
      <c r="D1009" s="467"/>
      <c r="E1009" s="468"/>
      <c r="F1009" s="469"/>
      <c r="G1009" s="464"/>
    </row>
    <row r="1010" spans="1:7">
      <c r="A1010" s="465"/>
      <c r="B1010" s="933"/>
      <c r="C1010" s="466"/>
      <c r="D1010" s="467"/>
      <c r="E1010" s="468"/>
      <c r="F1010" s="469"/>
      <c r="G1010" s="464"/>
    </row>
    <row r="1011" spans="1:7">
      <c r="A1011" s="465"/>
      <c r="B1011" s="933"/>
      <c r="C1011" s="466"/>
      <c r="D1011" s="467"/>
      <c r="E1011" s="468"/>
      <c r="F1011" s="469"/>
      <c r="G1011" s="464"/>
    </row>
    <row r="1012" spans="1:7">
      <c r="A1012" s="465"/>
      <c r="B1012" s="933"/>
      <c r="C1012" s="466"/>
      <c r="D1012" s="467"/>
      <c r="E1012" s="468"/>
      <c r="F1012" s="469"/>
      <c r="G1012" s="464"/>
    </row>
    <row r="1013" spans="1:7">
      <c r="A1013" s="465"/>
      <c r="B1013" s="933"/>
      <c r="C1013" s="466"/>
      <c r="D1013" s="467"/>
      <c r="E1013" s="468"/>
      <c r="F1013" s="469"/>
      <c r="G1013" s="464"/>
    </row>
    <row r="1014" spans="1:7">
      <c r="A1014" s="465"/>
      <c r="B1014" s="933"/>
      <c r="C1014" s="466"/>
      <c r="D1014" s="467"/>
      <c r="E1014" s="468"/>
      <c r="F1014" s="469"/>
      <c r="G1014" s="464"/>
    </row>
    <row r="1015" spans="1:7">
      <c r="A1015" s="465"/>
      <c r="B1015" s="933"/>
      <c r="C1015" s="466"/>
      <c r="D1015" s="467"/>
      <c r="E1015" s="468"/>
      <c r="F1015" s="469"/>
      <c r="G1015" s="464"/>
    </row>
    <row r="1016" spans="1:7">
      <c r="A1016" s="465"/>
      <c r="B1016" s="933"/>
      <c r="C1016" s="466"/>
      <c r="D1016" s="467"/>
      <c r="E1016" s="468"/>
      <c r="F1016" s="469"/>
      <c r="G1016" s="464"/>
    </row>
    <row r="1017" spans="1:7">
      <c r="A1017" s="465"/>
      <c r="B1017" s="933"/>
      <c r="C1017" s="466"/>
      <c r="D1017" s="467"/>
      <c r="E1017" s="468"/>
      <c r="F1017" s="469"/>
      <c r="G1017" s="464"/>
    </row>
    <row r="1018" spans="1:7">
      <c r="A1018" s="465"/>
      <c r="B1018" s="933"/>
      <c r="C1018" s="466"/>
      <c r="D1018" s="467"/>
      <c r="E1018" s="468"/>
      <c r="F1018" s="469"/>
      <c r="G1018" s="464"/>
    </row>
    <row r="1019" spans="1:7">
      <c r="A1019" s="465"/>
      <c r="B1019" s="933"/>
      <c r="C1019" s="466"/>
      <c r="D1019" s="467"/>
      <c r="E1019" s="468"/>
      <c r="F1019" s="469"/>
      <c r="G1019" s="464"/>
    </row>
  </sheetData>
  <mergeCells count="435">
    <mergeCell ref="D15:F15"/>
    <mergeCell ref="B578:C578"/>
    <mergeCell ref="C690:F690"/>
    <mergeCell ref="C691:F691"/>
    <mergeCell ref="C692:F692"/>
    <mergeCell ref="C693:F693"/>
    <mergeCell ref="C694:F694"/>
    <mergeCell ref="C695:F695"/>
    <mergeCell ref="B664:B665"/>
    <mergeCell ref="B666:B667"/>
    <mergeCell ref="B653:B654"/>
    <mergeCell ref="B646:B647"/>
    <mergeCell ref="B642:B643"/>
    <mergeCell ref="B644:B645"/>
    <mergeCell ref="B629:B631"/>
    <mergeCell ref="D596:F596"/>
    <mergeCell ref="D597:G597"/>
    <mergeCell ref="B638:B639"/>
    <mergeCell ref="B655:B657"/>
    <mergeCell ref="B658:B659"/>
    <mergeCell ref="B660:B661"/>
    <mergeCell ref="B662:B663"/>
    <mergeCell ref="B626:B628"/>
    <mergeCell ref="B450:B456"/>
    <mergeCell ref="C912:F912"/>
    <mergeCell ref="C913:F913"/>
    <mergeCell ref="C914:F914"/>
    <mergeCell ref="C915:F915"/>
    <mergeCell ref="C916:F916"/>
    <mergeCell ref="C917:F917"/>
    <mergeCell ref="B770:B771"/>
    <mergeCell ref="B772:B773"/>
    <mergeCell ref="B774:B775"/>
    <mergeCell ref="B776:B777"/>
    <mergeCell ref="B778:B779"/>
    <mergeCell ref="B782:B783"/>
    <mergeCell ref="C888:F888"/>
    <mergeCell ref="C889:F889"/>
    <mergeCell ref="C890:F890"/>
    <mergeCell ref="C891:F891"/>
    <mergeCell ref="C892:F892"/>
    <mergeCell ref="C894:F894"/>
    <mergeCell ref="C895:F895"/>
    <mergeCell ref="C896:F896"/>
    <mergeCell ref="C900:F900"/>
    <mergeCell ref="C901:F901"/>
    <mergeCell ref="C902:F902"/>
    <mergeCell ref="D886:F886"/>
    <mergeCell ref="B622:B625"/>
    <mergeCell ref="B582:B590"/>
    <mergeCell ref="B598:B599"/>
    <mergeCell ref="B606:B607"/>
    <mergeCell ref="B619:B620"/>
    <mergeCell ref="B555:F555"/>
    <mergeCell ref="C556:F556"/>
    <mergeCell ref="C557:F557"/>
    <mergeCell ref="C558:F558"/>
    <mergeCell ref="C559:F559"/>
    <mergeCell ref="C561:F561"/>
    <mergeCell ref="C575:F575"/>
    <mergeCell ref="C494:F494"/>
    <mergeCell ref="C495:F495"/>
    <mergeCell ref="C496:F496"/>
    <mergeCell ref="C497:F497"/>
    <mergeCell ref="C498:F498"/>
    <mergeCell ref="C499:F499"/>
    <mergeCell ref="C576:F576"/>
    <mergeCell ref="C500:F500"/>
    <mergeCell ref="B383:B384"/>
    <mergeCell ref="B393:B397"/>
    <mergeCell ref="C502:F502"/>
    <mergeCell ref="C503:F503"/>
    <mergeCell ref="D526:G526"/>
    <mergeCell ref="D506:G506"/>
    <mergeCell ref="C504:F504"/>
    <mergeCell ref="D545:F545"/>
    <mergeCell ref="C501:F501"/>
    <mergeCell ref="B507:B514"/>
    <mergeCell ref="D546:G546"/>
    <mergeCell ref="D553:F553"/>
    <mergeCell ref="B315:B316"/>
    <mergeCell ref="B430:B434"/>
    <mergeCell ref="B447:B449"/>
    <mergeCell ref="A372:B378"/>
    <mergeCell ref="A371:G371"/>
    <mergeCell ref="C373:F373"/>
    <mergeCell ref="C374:F374"/>
    <mergeCell ref="C375:F375"/>
    <mergeCell ref="C376:F376"/>
    <mergeCell ref="D324:F324"/>
    <mergeCell ref="D328:F328"/>
    <mergeCell ref="D367:F367"/>
    <mergeCell ref="B317:B318"/>
    <mergeCell ref="C377:F377"/>
    <mergeCell ref="D348:G348"/>
    <mergeCell ref="B402:B407"/>
    <mergeCell ref="D282:F282"/>
    <mergeCell ref="D173:G173"/>
    <mergeCell ref="D167:G167"/>
    <mergeCell ref="E156:G156"/>
    <mergeCell ref="D183:G183"/>
    <mergeCell ref="B319:B320"/>
    <mergeCell ref="B360:B362"/>
    <mergeCell ref="B354:B359"/>
    <mergeCell ref="B364:B365"/>
    <mergeCell ref="B251:B252"/>
    <mergeCell ref="B253:B254"/>
    <mergeCell ref="A158:G158"/>
    <mergeCell ref="A159:G159"/>
    <mergeCell ref="D246:F246"/>
    <mergeCell ref="D247:G247"/>
    <mergeCell ref="D166:F166"/>
    <mergeCell ref="D172:F172"/>
    <mergeCell ref="D278:F278"/>
    <mergeCell ref="A268:G268"/>
    <mergeCell ref="D256:G256"/>
    <mergeCell ref="D344:F344"/>
    <mergeCell ref="D345:G345"/>
    <mergeCell ref="B304:B309"/>
    <mergeCell ref="B312:B314"/>
    <mergeCell ref="A2:G3"/>
    <mergeCell ref="C505:G505"/>
    <mergeCell ref="C918:F918"/>
    <mergeCell ref="A160:A161"/>
    <mergeCell ref="A174:A175"/>
    <mergeCell ref="D609:G609"/>
    <mergeCell ref="D632:F632"/>
    <mergeCell ref="D32:G32"/>
    <mergeCell ref="D238:G238"/>
    <mergeCell ref="C237:G237"/>
    <mergeCell ref="D244:G244"/>
    <mergeCell ref="D243:F243"/>
    <mergeCell ref="D270:G270"/>
    <mergeCell ref="C269:G269"/>
    <mergeCell ref="D53:G53"/>
    <mergeCell ref="D59:G59"/>
    <mergeCell ref="D61:G61"/>
    <mergeCell ref="D279:G279"/>
    <mergeCell ref="D283:G283"/>
    <mergeCell ref="D325:G325"/>
    <mergeCell ref="D329:G329"/>
    <mergeCell ref="B93:B98"/>
    <mergeCell ref="B99:B101"/>
    <mergeCell ref="B102:B105"/>
    <mergeCell ref="B754:B755"/>
    <mergeCell ref="B758:B760"/>
    <mergeCell ref="B761:B763"/>
    <mergeCell ref="B764:B765"/>
    <mergeCell ref="B766:B767"/>
    <mergeCell ref="B795:B796"/>
    <mergeCell ref="B800:B801"/>
    <mergeCell ref="D68:G68"/>
    <mergeCell ref="D92:G92"/>
    <mergeCell ref="D137:G137"/>
    <mergeCell ref="B106:B107"/>
    <mergeCell ref="B108:B109"/>
    <mergeCell ref="B110:B111"/>
    <mergeCell ref="B112:B113"/>
    <mergeCell ref="B114:B116"/>
    <mergeCell ref="B117:B127"/>
    <mergeCell ref="B128:B133"/>
    <mergeCell ref="B134:B135"/>
    <mergeCell ref="B287:B293"/>
    <mergeCell ref="B284:B286"/>
    <mergeCell ref="B141:B142"/>
    <mergeCell ref="B144:B146"/>
    <mergeCell ref="B174:B175"/>
    <mergeCell ref="B248:B249"/>
    <mergeCell ref="A919:F919"/>
    <mergeCell ref="A920:F920"/>
    <mergeCell ref="A752:A753"/>
    <mergeCell ref="A754:A755"/>
    <mergeCell ref="D641:G641"/>
    <mergeCell ref="D745:G745"/>
    <mergeCell ref="A795:A797"/>
    <mergeCell ref="A911:G911"/>
    <mergeCell ref="A874:A875"/>
    <mergeCell ref="A876:A877"/>
    <mergeCell ref="B735:B736"/>
    <mergeCell ref="B731:B732"/>
    <mergeCell ref="B729:B730"/>
    <mergeCell ref="B746:B747"/>
    <mergeCell ref="B748:B749"/>
    <mergeCell ref="B750:B751"/>
    <mergeCell ref="B752:B753"/>
    <mergeCell ref="D904:F904"/>
    <mergeCell ref="A866:A867"/>
    <mergeCell ref="A868:A869"/>
    <mergeCell ref="A870:A871"/>
    <mergeCell ref="D872:F872"/>
    <mergeCell ref="D881:G881"/>
    <mergeCell ref="C887:F887"/>
    <mergeCell ref="B294:B296"/>
    <mergeCell ref="B297:B298"/>
    <mergeCell ref="B299:B303"/>
    <mergeCell ref="D385:F385"/>
    <mergeCell ref="D386:F386"/>
    <mergeCell ref="A878:A879"/>
    <mergeCell ref="A882:A883"/>
    <mergeCell ref="A884:A885"/>
    <mergeCell ref="D898:F898"/>
    <mergeCell ref="A802:A803"/>
    <mergeCell ref="A818:G818"/>
    <mergeCell ref="D789:F789"/>
    <mergeCell ref="B802:B803"/>
    <mergeCell ref="D790:G790"/>
    <mergeCell ref="A856:A858"/>
    <mergeCell ref="A859:A861"/>
    <mergeCell ref="A862:A863"/>
    <mergeCell ref="A820:A821"/>
    <mergeCell ref="A822:A823"/>
    <mergeCell ref="A824:A825"/>
    <mergeCell ref="A826:A827"/>
    <mergeCell ref="A830:A831"/>
    <mergeCell ref="A832:A833"/>
    <mergeCell ref="A844:A845"/>
    <mergeCell ref="D873:G873"/>
    <mergeCell ref="A846:A847"/>
    <mergeCell ref="A848:A849"/>
    <mergeCell ref="A850:A851"/>
    <mergeCell ref="A852:A853"/>
    <mergeCell ref="A834:A835"/>
    <mergeCell ref="A836:A837"/>
    <mergeCell ref="A838:A839"/>
    <mergeCell ref="A828:A829"/>
    <mergeCell ref="D843:G843"/>
    <mergeCell ref="D854:F854"/>
    <mergeCell ref="D865:G865"/>
    <mergeCell ref="D864:F864"/>
    <mergeCell ref="D855:G855"/>
    <mergeCell ref="A729:A730"/>
    <mergeCell ref="A731:A732"/>
    <mergeCell ref="A735:A736"/>
    <mergeCell ref="A737:A738"/>
    <mergeCell ref="A739:A740"/>
    <mergeCell ref="A746:A747"/>
    <mergeCell ref="A748:A749"/>
    <mergeCell ref="A750:A751"/>
    <mergeCell ref="A800:A801"/>
    <mergeCell ref="A758:A760"/>
    <mergeCell ref="A761:A763"/>
    <mergeCell ref="A764:A765"/>
    <mergeCell ref="A766:A767"/>
    <mergeCell ref="A770:A771"/>
    <mergeCell ref="A772:A773"/>
    <mergeCell ref="A774:A775"/>
    <mergeCell ref="A776:A777"/>
    <mergeCell ref="A778:A779"/>
    <mergeCell ref="A782:A785"/>
    <mergeCell ref="A710:A711"/>
    <mergeCell ref="A712:A713"/>
    <mergeCell ref="A714:A715"/>
    <mergeCell ref="A716:A717"/>
    <mergeCell ref="A718:A719"/>
    <mergeCell ref="A720:A721"/>
    <mergeCell ref="A722:A723"/>
    <mergeCell ref="A724:A725"/>
    <mergeCell ref="A726:A727"/>
    <mergeCell ref="A660:A661"/>
    <mergeCell ref="A662:A663"/>
    <mergeCell ref="A664:A665"/>
    <mergeCell ref="A666:A667"/>
    <mergeCell ref="A699:G699"/>
    <mergeCell ref="A701:A702"/>
    <mergeCell ref="A703:A704"/>
    <mergeCell ref="A705:A706"/>
    <mergeCell ref="A707:A708"/>
    <mergeCell ref="A689:G689"/>
    <mergeCell ref="D668:F668"/>
    <mergeCell ref="D669:G669"/>
    <mergeCell ref="D672:F672"/>
    <mergeCell ref="C696:F696"/>
    <mergeCell ref="C697:F697"/>
    <mergeCell ref="C698:F698"/>
    <mergeCell ref="A55:A57"/>
    <mergeCell ref="A99:A101"/>
    <mergeCell ref="A315:A316"/>
    <mergeCell ref="C89:G89"/>
    <mergeCell ref="A93:A98"/>
    <mergeCell ref="D74:F74"/>
    <mergeCell ref="D147:F147"/>
    <mergeCell ref="A4:G4"/>
    <mergeCell ref="A634:A637"/>
    <mergeCell ref="A102:A105"/>
    <mergeCell ref="A106:A107"/>
    <mergeCell ref="A108:A109"/>
    <mergeCell ref="A110:A111"/>
    <mergeCell ref="A112:A113"/>
    <mergeCell ref="A114:A116"/>
    <mergeCell ref="E262:G262"/>
    <mergeCell ref="D276:G276"/>
    <mergeCell ref="A117:A127"/>
    <mergeCell ref="A128:A133"/>
    <mergeCell ref="A134:A135"/>
    <mergeCell ref="A138:A139"/>
    <mergeCell ref="A141:A142"/>
    <mergeCell ref="A144:A145"/>
    <mergeCell ref="D155:F155"/>
    <mergeCell ref="C17:G17"/>
    <mergeCell ref="B136:B137"/>
    <mergeCell ref="C6:G6"/>
    <mergeCell ref="A88:F88"/>
    <mergeCell ref="D436:F436"/>
    <mergeCell ref="D437:G437"/>
    <mergeCell ref="D458:F458"/>
    <mergeCell ref="A450:A456"/>
    <mergeCell ref="A447:A449"/>
    <mergeCell ref="D408:F408"/>
    <mergeCell ref="A414:A415"/>
    <mergeCell ref="D409:G409"/>
    <mergeCell ref="D422:F422"/>
    <mergeCell ref="D423:G423"/>
    <mergeCell ref="A379:G379"/>
    <mergeCell ref="A319:A320"/>
    <mergeCell ref="A354:A359"/>
    <mergeCell ref="A360:A362"/>
    <mergeCell ref="A364:A365"/>
    <mergeCell ref="A393:A397"/>
    <mergeCell ref="D401:G401"/>
    <mergeCell ref="A317:A318"/>
    <mergeCell ref="A196:E196"/>
    <mergeCell ref="A236:G236"/>
    <mergeCell ref="D910:F910"/>
    <mergeCell ref="D909:F909"/>
    <mergeCell ref="D880:F880"/>
    <mergeCell ref="A899:G899"/>
    <mergeCell ref="A905:G905"/>
    <mergeCell ref="D756:F756"/>
    <mergeCell ref="D757:G757"/>
    <mergeCell ref="D769:G769"/>
    <mergeCell ref="D459:G459"/>
    <mergeCell ref="D465:F465"/>
    <mergeCell ref="D781:G781"/>
    <mergeCell ref="D841:F841"/>
    <mergeCell ref="D466:G466"/>
    <mergeCell ref="D473:F473"/>
    <mergeCell ref="D608:F608"/>
    <mergeCell ref="D474:G474"/>
    <mergeCell ref="D477:F477"/>
    <mergeCell ref="D478:G478"/>
    <mergeCell ref="A610:A616"/>
    <mergeCell ref="A619:A620"/>
    <mergeCell ref="A622:A625"/>
    <mergeCell ref="A626:A628"/>
    <mergeCell ref="A592:A593"/>
    <mergeCell ref="A598:A599"/>
    <mergeCell ref="D87:F87"/>
    <mergeCell ref="D255:F255"/>
    <mergeCell ref="D177:F177"/>
    <mergeCell ref="D182:F182"/>
    <mergeCell ref="D192:F192"/>
    <mergeCell ref="A235:G235"/>
    <mergeCell ref="A629:A631"/>
    <mergeCell ref="A606:A607"/>
    <mergeCell ref="A416:A417"/>
    <mergeCell ref="A418:A419"/>
    <mergeCell ref="A420:A421"/>
    <mergeCell ref="A430:A434"/>
    <mergeCell ref="A507:A514"/>
    <mergeCell ref="A574:G574"/>
    <mergeCell ref="A284:A286"/>
    <mergeCell ref="A287:A293"/>
    <mergeCell ref="A294:A296"/>
    <mergeCell ref="A251:A252"/>
    <mergeCell ref="A253:A254"/>
    <mergeCell ref="D275:F275"/>
    <mergeCell ref="B138:B139"/>
    <mergeCell ref="A402:A407"/>
    <mergeCell ref="D400:F400"/>
    <mergeCell ref="A391:G391"/>
    <mergeCell ref="A638:A639"/>
    <mergeCell ref="A642:A643"/>
    <mergeCell ref="A644:A645"/>
    <mergeCell ref="A646:A647"/>
    <mergeCell ref="A649:A650"/>
    <mergeCell ref="A653:A654"/>
    <mergeCell ref="A655:A657"/>
    <mergeCell ref="A658:A659"/>
    <mergeCell ref="A248:A249"/>
    <mergeCell ref="A410:A411"/>
    <mergeCell ref="A412:A413"/>
    <mergeCell ref="A304:A309"/>
    <mergeCell ref="A336:G336"/>
    <mergeCell ref="D392:G392"/>
    <mergeCell ref="A312:A314"/>
    <mergeCell ref="A297:A298"/>
    <mergeCell ref="A299:A303"/>
    <mergeCell ref="D337:G337"/>
    <mergeCell ref="D347:F347"/>
    <mergeCell ref="D352:F352"/>
    <mergeCell ref="D353:G353"/>
    <mergeCell ref="D368:G368"/>
    <mergeCell ref="C378:F378"/>
    <mergeCell ref="D370:F370"/>
    <mergeCell ref="D819:G819"/>
    <mergeCell ref="D842:G842"/>
    <mergeCell ref="D798:F798"/>
    <mergeCell ref="D804:F804"/>
    <mergeCell ref="D799:G799"/>
    <mergeCell ref="C814:G814"/>
    <mergeCell ref="C806:F806"/>
    <mergeCell ref="C807:F807"/>
    <mergeCell ref="C808:F808"/>
    <mergeCell ref="C809:F809"/>
    <mergeCell ref="C810:F810"/>
    <mergeCell ref="C811:F811"/>
    <mergeCell ref="C812:F812"/>
    <mergeCell ref="C815:F815"/>
    <mergeCell ref="C816:F816"/>
    <mergeCell ref="C805:F805"/>
    <mergeCell ref="D813:F813"/>
    <mergeCell ref="D787:G787"/>
    <mergeCell ref="C577:F577"/>
    <mergeCell ref="D768:F768"/>
    <mergeCell ref="D573:F573"/>
    <mergeCell ref="D581:G581"/>
    <mergeCell ref="A580:G580"/>
    <mergeCell ref="E178:G178"/>
    <mergeCell ref="D683:F683"/>
    <mergeCell ref="D786:F786"/>
    <mergeCell ref="D780:F780"/>
    <mergeCell ref="D688:F688"/>
    <mergeCell ref="D633:G633"/>
    <mergeCell ref="D673:G673"/>
    <mergeCell ref="D684:G684"/>
    <mergeCell ref="D700:G700"/>
    <mergeCell ref="D744:G744"/>
    <mergeCell ref="D743:F743"/>
    <mergeCell ref="D489:F489"/>
    <mergeCell ref="D490:G490"/>
    <mergeCell ref="D492:F492"/>
    <mergeCell ref="D525:F525"/>
    <mergeCell ref="D539:F539"/>
    <mergeCell ref="D640:F640"/>
    <mergeCell ref="D540:G540"/>
  </mergeCells>
  <phoneticPr fontId="0" type="noConversion"/>
  <printOptions horizontalCentered="1"/>
  <pageMargins left="0.63" right="0.23622047244094499" top="0.39370078740157499" bottom="0.39370078740157499" header="0.23622047244094499" footer="0.23622047244094499"/>
  <pageSetup paperSize="9" scale="65" fitToWidth="0" fitToHeight="0" orientation="portrait" horizontalDpi="300" verticalDpi="300" r:id="rId1"/>
  <headerFooter alignWithMargins="0">
    <oddHeader>&amp;R&amp;"Arial,Bold"&amp;8&amp;10&amp;P / &amp;N&amp;"Yu Helvetica,Bold"&amp;11</oddHeader>
  </headerFooter>
  <rowBreaks count="25" manualBreakCount="25">
    <brk id="27" max="6" man="1"/>
    <brk id="35" max="6" man="1"/>
    <brk id="46" max="6" man="1"/>
    <brk id="58" max="6" man="1"/>
    <brk id="88" max="6" man="1"/>
    <brk id="136" max="6" man="1"/>
    <brk id="166" max="6" man="1"/>
    <brk id="177" max="6" man="1"/>
    <brk id="182" max="6" man="1"/>
    <brk id="195" max="6" man="1"/>
    <brk id="234" max="6" man="1"/>
    <brk id="256" max="6" man="1"/>
    <brk id="314" max="6" man="1"/>
    <brk id="328" max="6" man="1"/>
    <brk id="473" max="6" man="1"/>
    <brk id="504" max="5" man="1"/>
    <brk id="525" max="5" man="1"/>
    <brk id="573" max="5" man="1"/>
    <brk id="640" max="5" man="1"/>
    <brk id="672" max="5" man="1"/>
    <brk id="698" max="5" man="1"/>
    <brk id="728" max="5" man="1"/>
    <brk id="768" max="5" man="1"/>
    <brk id="805" max="6" man="1"/>
    <brk id="847" max="6" man="1"/>
  </rowBreaks>
  <ignoredErrors>
    <ignoredError sqref="B151" numberStoredAsText="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Volume 4.2.3</vt:lpstr>
      <vt:lpstr>'Volume 4.2.3'!Print_Area</vt:lpstr>
      <vt:lpstr>'Volume 4.2.3'!Print_Titles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Aleksandar Josic</dc:creator>
  <cp:lastModifiedBy>Vanja Dumeljic</cp:lastModifiedBy>
  <cp:lastPrinted>2016-11-19T11:05:22Z</cp:lastPrinted>
  <dcterms:created xsi:type="dcterms:W3CDTF">1999-02-19T14:52:06Z</dcterms:created>
  <dcterms:modified xsi:type="dcterms:W3CDTF">2017-02-02T14:30:42Z</dcterms:modified>
</cp:coreProperties>
</file>